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odeName="ThisWorkbook" autoCompressPictures="0"/>
  <workbookProtection workbookPassword="E3F3" lockStructure="1"/>
  <bookViews>
    <workbookView xWindow="0" yWindow="0" windowWidth="38400" windowHeight="20280" tabRatio="843"/>
  </bookViews>
  <sheets>
    <sheet name="Frequencia" sheetId="1" r:id="rId1"/>
    <sheet name="Controle Frequencia" sheetId="50" state="hidden" r:id="rId2"/>
    <sheet name="Controle Frequencia (Exame)" sheetId="23" state="hidden" r:id="rId3"/>
  </sheets>
  <definedNames>
    <definedName name="_xlnm._FilterDatabase" localSheetId="1" hidden="1">'Controle Frequencia'!$J$6</definedName>
    <definedName name="_xlnm._FilterDatabase" localSheetId="2" hidden="1">'Controle Frequencia (Exame)'!$K$6</definedName>
    <definedName name="_xlnm._FilterDatabase" localSheetId="0" hidden="1">Frequencia!$B$5:$C$56</definedName>
    <definedName name="diario_classe.csv" localSheetId="0">Frequencia!$AB$7:$AB$56</definedName>
    <definedName name="_xlnm.Print_Area" localSheetId="1">'Controle Frequencia'!$B$2:$H$26</definedName>
    <definedName name="_xlnm.Print_Area" localSheetId="2">'Controle Frequencia (Exame)'!$B$2:$I$28</definedName>
    <definedName name="_xlnm.Print_Area" localSheetId="0">Frequencia!$B$2:$Z$63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" i="1" l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Y1" i="1"/>
  <c r="Z1" i="1"/>
  <c r="F1" i="1"/>
  <c r="F4" i="1"/>
  <c r="E56" i="1"/>
  <c r="F56" i="1"/>
  <c r="H56" i="1"/>
  <c r="E55" i="1"/>
  <c r="F55" i="1"/>
  <c r="H55" i="1"/>
  <c r="E54" i="1"/>
  <c r="F54" i="1"/>
  <c r="E53" i="1"/>
  <c r="F53" i="1"/>
  <c r="H53" i="1"/>
  <c r="E52" i="1"/>
  <c r="F52" i="1"/>
  <c r="H52" i="1"/>
  <c r="E51" i="1"/>
  <c r="F51" i="1"/>
  <c r="H51" i="1"/>
  <c r="E50" i="1"/>
  <c r="F50" i="1"/>
  <c r="H50" i="1"/>
  <c r="E49" i="1"/>
  <c r="F49" i="1"/>
  <c r="H49" i="1"/>
  <c r="E48" i="1"/>
  <c r="F48" i="1"/>
  <c r="H48" i="1"/>
  <c r="E47" i="1"/>
  <c r="F47" i="1"/>
  <c r="H47" i="1"/>
  <c r="E46" i="1"/>
  <c r="F46" i="1"/>
  <c r="H46" i="1"/>
  <c r="E45" i="1"/>
  <c r="F45" i="1"/>
  <c r="H45" i="1"/>
  <c r="E44" i="1"/>
  <c r="F44" i="1"/>
  <c r="H44" i="1"/>
  <c r="E43" i="1"/>
  <c r="F43" i="1"/>
  <c r="E42" i="1"/>
  <c r="F42" i="1"/>
  <c r="H42" i="1"/>
  <c r="E41" i="1"/>
  <c r="F41" i="1"/>
  <c r="H41" i="1"/>
  <c r="E40" i="1"/>
  <c r="F40" i="1"/>
  <c r="H40" i="1"/>
  <c r="E39" i="1"/>
  <c r="F39" i="1"/>
  <c r="H39" i="1"/>
  <c r="E38" i="1"/>
  <c r="F38" i="1"/>
  <c r="H38" i="1"/>
  <c r="E37" i="1"/>
  <c r="F37" i="1"/>
  <c r="H37" i="1"/>
  <c r="E36" i="1"/>
  <c r="F36" i="1"/>
  <c r="H36" i="1"/>
  <c r="E35" i="1"/>
  <c r="F35" i="1"/>
  <c r="H35" i="1"/>
  <c r="E34" i="1"/>
  <c r="F34" i="1"/>
  <c r="H34" i="1"/>
  <c r="E33" i="1"/>
  <c r="F33" i="1"/>
  <c r="H33" i="1"/>
  <c r="E32" i="1"/>
  <c r="F32" i="1"/>
  <c r="H32" i="1"/>
  <c r="E31" i="1"/>
  <c r="F31" i="1"/>
  <c r="H31" i="1"/>
  <c r="E30" i="1"/>
  <c r="F30" i="1"/>
  <c r="H30" i="1"/>
  <c r="E29" i="1"/>
  <c r="F29" i="1"/>
  <c r="H29" i="1"/>
  <c r="E28" i="1"/>
  <c r="F28" i="1"/>
  <c r="H28" i="1"/>
  <c r="E27" i="1"/>
  <c r="F27" i="1"/>
  <c r="H27" i="1"/>
  <c r="E26" i="1"/>
  <c r="F26" i="1"/>
  <c r="H26" i="1"/>
  <c r="E25" i="1"/>
  <c r="F25" i="1"/>
  <c r="H25" i="1"/>
  <c r="E24" i="1"/>
  <c r="F24" i="1"/>
  <c r="H24" i="1"/>
  <c r="E23" i="1"/>
  <c r="F23" i="1"/>
  <c r="H23" i="1"/>
  <c r="E22" i="1"/>
  <c r="F22" i="1"/>
  <c r="H22" i="1"/>
  <c r="E21" i="1"/>
  <c r="F21" i="1"/>
  <c r="E20" i="1"/>
  <c r="F20" i="1"/>
  <c r="H20" i="1"/>
  <c r="E19" i="1"/>
  <c r="F19" i="1"/>
  <c r="H19" i="1"/>
  <c r="E18" i="1"/>
  <c r="F18" i="1"/>
  <c r="H18" i="1"/>
  <c r="E17" i="1"/>
  <c r="F17" i="1"/>
  <c r="H17" i="1"/>
  <c r="E16" i="1"/>
  <c r="F16" i="1"/>
  <c r="H16" i="1"/>
  <c r="E15" i="1"/>
  <c r="F15" i="1"/>
  <c r="E14" i="1"/>
  <c r="F14" i="1"/>
  <c r="H14" i="1"/>
  <c r="E13" i="1"/>
  <c r="F13" i="1"/>
  <c r="H13" i="1"/>
  <c r="E12" i="1"/>
  <c r="F12" i="1"/>
  <c r="H12" i="1"/>
  <c r="E11" i="1"/>
  <c r="F11" i="1"/>
  <c r="H11" i="1"/>
  <c r="E10" i="1"/>
  <c r="F10" i="1"/>
  <c r="H10" i="1"/>
  <c r="E9" i="1"/>
  <c r="F9" i="1"/>
  <c r="H9" i="1"/>
  <c r="E8" i="1"/>
  <c r="F8" i="1"/>
  <c r="H8" i="1"/>
  <c r="E7" i="1"/>
  <c r="F7" i="1"/>
  <c r="C26" i="50"/>
  <c r="B26" i="50"/>
  <c r="H26" i="50"/>
  <c r="C25" i="50"/>
  <c r="B25" i="50"/>
  <c r="H25" i="50"/>
  <c r="C24" i="50"/>
  <c r="B24" i="50"/>
  <c r="H24" i="50"/>
  <c r="C23" i="50"/>
  <c r="B23" i="50"/>
  <c r="H23" i="50"/>
  <c r="C22" i="50"/>
  <c r="B22" i="50"/>
  <c r="H22" i="50"/>
  <c r="C21" i="50"/>
  <c r="B21" i="50"/>
  <c r="H21" i="50"/>
  <c r="C20" i="50"/>
  <c r="B20" i="50"/>
  <c r="H20" i="50"/>
  <c r="C19" i="50"/>
  <c r="B19" i="50"/>
  <c r="H19" i="50"/>
  <c r="C18" i="50"/>
  <c r="B18" i="50"/>
  <c r="H18" i="50"/>
  <c r="C17" i="50"/>
  <c r="B17" i="50"/>
  <c r="H17" i="50"/>
  <c r="C16" i="50"/>
  <c r="B16" i="50"/>
  <c r="H16" i="50"/>
  <c r="C15" i="50"/>
  <c r="B15" i="50"/>
  <c r="H15" i="50"/>
  <c r="C14" i="50"/>
  <c r="B14" i="50"/>
  <c r="H14" i="50"/>
  <c r="C13" i="50"/>
  <c r="B13" i="50"/>
  <c r="C12" i="50"/>
  <c r="B12" i="50"/>
  <c r="C11" i="50"/>
  <c r="B11" i="50"/>
  <c r="C10" i="50"/>
  <c r="B10" i="50"/>
  <c r="C9" i="50"/>
  <c r="B9" i="50"/>
  <c r="C8" i="50"/>
  <c r="B8" i="50"/>
  <c r="B2" i="50"/>
  <c r="B2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G16" i="23"/>
  <c r="C15" i="23"/>
  <c r="B15" i="23"/>
  <c r="G15" i="23"/>
  <c r="C14" i="23"/>
  <c r="B14" i="23"/>
  <c r="C13" i="23"/>
  <c r="B13" i="23"/>
  <c r="C12" i="23"/>
  <c r="B12" i="23"/>
  <c r="C11" i="23"/>
  <c r="B11" i="23"/>
  <c r="C10" i="23"/>
  <c r="B10" i="23"/>
  <c r="I10" i="23"/>
  <c r="C9" i="23"/>
  <c r="B9" i="23"/>
  <c r="C8" i="23"/>
  <c r="B8" i="23"/>
  <c r="E12" i="23"/>
  <c r="E9" i="23"/>
  <c r="E25" i="23"/>
  <c r="H15" i="23"/>
  <c r="I15" i="23"/>
  <c r="G23" i="23"/>
  <c r="F18" i="23"/>
  <c r="I17" i="23"/>
  <c r="F23" i="23"/>
  <c r="F22" i="23"/>
  <c r="F9" i="23"/>
  <c r="I23" i="23"/>
  <c r="E22" i="23"/>
  <c r="I20" i="23"/>
  <c r="F10" i="23"/>
  <c r="F16" i="23"/>
  <c r="I19" i="23"/>
  <c r="E13" i="23"/>
  <c r="E10" i="23"/>
  <c r="G10" i="23"/>
  <c r="F24" i="23"/>
  <c r="H13" i="23"/>
  <c r="F19" i="23"/>
  <c r="H16" i="23"/>
  <c r="F26" i="23"/>
  <c r="G19" i="23"/>
  <c r="H10" i="23"/>
  <c r="F8" i="50"/>
  <c r="E8" i="50"/>
  <c r="H9" i="50"/>
  <c r="G10" i="50"/>
  <c r="H11" i="50"/>
  <c r="G12" i="50"/>
  <c r="H13" i="50"/>
  <c r="E14" i="50"/>
  <c r="F15" i="50"/>
  <c r="E16" i="50"/>
  <c r="F17" i="50"/>
  <c r="E18" i="50"/>
  <c r="F19" i="50"/>
  <c r="E20" i="50"/>
  <c r="F21" i="50"/>
  <c r="E22" i="50"/>
  <c r="F23" i="50"/>
  <c r="G24" i="50"/>
  <c r="G26" i="50"/>
  <c r="E9" i="50"/>
  <c r="F10" i="50"/>
  <c r="G11" i="50"/>
  <c r="E13" i="50"/>
  <c r="E15" i="50"/>
  <c r="F16" i="50"/>
  <c r="G17" i="50"/>
  <c r="E19" i="50"/>
  <c r="F20" i="50"/>
  <c r="G21" i="50"/>
  <c r="E23" i="50"/>
  <c r="F24" i="50"/>
  <c r="F12" i="23"/>
  <c r="E16" i="23"/>
  <c r="I16" i="23"/>
  <c r="E20" i="23"/>
  <c r="G20" i="23"/>
  <c r="G14" i="23"/>
  <c r="F14" i="23"/>
  <c r="G18" i="23"/>
  <c r="E24" i="23"/>
  <c r="G24" i="23"/>
  <c r="F25" i="23"/>
  <c r="H26" i="23"/>
  <c r="G26" i="23"/>
  <c r="F8" i="23"/>
  <c r="I9" i="23"/>
  <c r="H11" i="23"/>
  <c r="I11" i="23"/>
  <c r="G11" i="23"/>
  <c r="H12" i="23"/>
  <c r="G12" i="23"/>
  <c r="I12" i="23"/>
  <c r="I13" i="23"/>
  <c r="G13" i="23"/>
  <c r="F13" i="23"/>
  <c r="I14" i="23"/>
  <c r="E14" i="23"/>
  <c r="H14" i="23"/>
  <c r="E24" i="50"/>
  <c r="E25" i="50"/>
  <c r="E26" i="50"/>
  <c r="E11" i="23"/>
  <c r="F11" i="23"/>
  <c r="F26" i="50"/>
  <c r="F25" i="50"/>
  <c r="G25" i="50"/>
  <c r="G23" i="50"/>
  <c r="F22" i="50"/>
  <c r="E21" i="50"/>
  <c r="G19" i="50"/>
  <c r="F18" i="50"/>
  <c r="E17" i="50"/>
  <c r="G15" i="50"/>
  <c r="F14" i="50"/>
  <c r="G22" i="50"/>
  <c r="G20" i="50"/>
  <c r="G18" i="50"/>
  <c r="G16" i="50"/>
  <c r="G14" i="50"/>
  <c r="E17" i="23"/>
  <c r="F17" i="23"/>
  <c r="H17" i="23"/>
  <c r="G17" i="23"/>
  <c r="I18" i="23"/>
  <c r="E18" i="23"/>
  <c r="H18" i="23"/>
  <c r="H19" i="23"/>
  <c r="E19" i="23"/>
  <c r="F20" i="23"/>
  <c r="H20" i="23"/>
  <c r="G21" i="23"/>
  <c r="F21" i="23"/>
  <c r="E21" i="23"/>
  <c r="I21" i="23"/>
  <c r="H21" i="23"/>
  <c r="I22" i="23"/>
  <c r="H22" i="23"/>
  <c r="G22" i="23"/>
  <c r="E23" i="23"/>
  <c r="H23" i="23"/>
  <c r="H24" i="23"/>
  <c r="I24" i="23"/>
  <c r="H25" i="23"/>
  <c r="I25" i="23"/>
  <c r="G25" i="23"/>
  <c r="E26" i="23"/>
  <c r="I26" i="23"/>
  <c r="H8" i="50"/>
  <c r="G8" i="50"/>
  <c r="F9" i="50"/>
  <c r="G9" i="50"/>
  <c r="H10" i="50"/>
  <c r="E10" i="50"/>
  <c r="F11" i="50"/>
  <c r="E11" i="50"/>
  <c r="H12" i="50"/>
  <c r="E12" i="50"/>
  <c r="F12" i="50"/>
  <c r="F13" i="50"/>
  <c r="G13" i="50"/>
  <c r="H8" i="23"/>
  <c r="E8" i="23"/>
  <c r="G8" i="23"/>
  <c r="I8" i="23"/>
  <c r="H9" i="23"/>
  <c r="G9" i="23"/>
  <c r="E15" i="23"/>
  <c r="F15" i="23"/>
  <c r="K23" i="50"/>
  <c r="L23" i="23"/>
  <c r="L15" i="23"/>
  <c r="K15" i="50"/>
  <c r="K24" i="50"/>
  <c r="L24" i="23"/>
  <c r="L11" i="23"/>
  <c r="K11" i="50"/>
  <c r="L22" i="23"/>
  <c r="K22" i="50"/>
  <c r="L25" i="23"/>
  <c r="K25" i="50"/>
  <c r="L17" i="23"/>
  <c r="K17" i="50"/>
  <c r="K26" i="50"/>
  <c r="L26" i="23"/>
  <c r="L19" i="23"/>
  <c r="K19" i="50"/>
  <c r="L20" i="23"/>
  <c r="K20" i="50"/>
  <c r="L16" i="23"/>
  <c r="K16" i="50"/>
  <c r="L13" i="23"/>
  <c r="K13" i="50"/>
  <c r="L10" i="23"/>
  <c r="K10" i="50"/>
  <c r="K12" i="50"/>
  <c r="L12" i="23"/>
  <c r="K14" i="50"/>
  <c r="L14" i="23"/>
  <c r="K8" i="50"/>
  <c r="L8" i="23"/>
  <c r="L9" i="23"/>
  <c r="K9" i="50"/>
  <c r="L21" i="23"/>
  <c r="K21" i="50"/>
  <c r="K18" i="50"/>
  <c r="L18" i="23"/>
  <c r="K21" i="23"/>
  <c r="K25" i="23"/>
  <c r="K24" i="23"/>
  <c r="J20" i="50"/>
  <c r="K18" i="23"/>
  <c r="K23" i="23"/>
  <c r="J22" i="50"/>
  <c r="J18" i="50"/>
  <c r="K11" i="23"/>
  <c r="J11" i="50"/>
  <c r="J26" i="50"/>
  <c r="K26" i="23"/>
  <c r="K10" i="23"/>
  <c r="J10" i="50"/>
  <c r="J21" i="50"/>
  <c r="K20" i="23"/>
  <c r="J13" i="50"/>
  <c r="K13" i="23"/>
  <c r="K17" i="23"/>
  <c r="J17" i="50"/>
  <c r="J24" i="50"/>
  <c r="J9" i="50"/>
  <c r="K9" i="23"/>
  <c r="K8" i="23"/>
  <c r="J8" i="50"/>
  <c r="K19" i="23"/>
  <c r="J19" i="50"/>
  <c r="J25" i="50"/>
  <c r="K22" i="23"/>
  <c r="J23" i="50"/>
  <c r="K12" i="23"/>
  <c r="J12" i="50"/>
  <c r="K14" i="23"/>
  <c r="J14" i="50"/>
  <c r="K16" i="23"/>
  <c r="J16" i="50"/>
  <c r="K15" i="23"/>
  <c r="J15" i="50"/>
</calcChain>
</file>

<file path=xl/connections.xml><?xml version="1.0" encoding="utf-8"?>
<connections xmlns="http://schemas.openxmlformats.org/spreadsheetml/2006/main">
  <connection id="1" name="diario_classe.csv.txt" type="6" refreshedVersion="0" background="1" saveData="1">
    <textPr fileType="mac" sourceFile="Macintosh HD:Users:reifortes:Downloads:diario_classe.csv.txt" decimal="," thousands=".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<sst xmlns="http://schemas.openxmlformats.org/spreadsheetml/2006/main" count="934" uniqueCount="81">
  <si>
    <t>Aulas dadas</t>
  </si>
  <si>
    <t>#</t>
  </si>
  <si>
    <t>Matrícula</t>
  </si>
  <si>
    <t>Nome do Aluno</t>
  </si>
  <si>
    <t>Faltas</t>
  </si>
  <si>
    <t>Freq.</t>
  </si>
  <si>
    <t>-</t>
  </si>
  <si>
    <t>x</t>
  </si>
  <si>
    <t>Legenda:</t>
  </si>
  <si>
    <t xml:space="preserve"> Ausência justificada</t>
  </si>
  <si>
    <t>Tudo</t>
  </si>
  <si>
    <t>Prova 1</t>
  </si>
  <si>
    <t>Prova 2</t>
  </si>
  <si>
    <t>Prova 3</t>
  </si>
  <si>
    <t>Escolha uma única opção marcando com um 'X'*</t>
  </si>
  <si>
    <t>* Escolhas feitas com antecedência através de e-mail ou pessoalmente.</t>
  </si>
  <si>
    <t>Frequência</t>
  </si>
  <si>
    <t xml:space="preserve"> Não foi feito controle de presença, nenhum aluno frequente recebe falta</t>
  </si>
  <si>
    <t>Exame Especial - Controle de Frequência (17/02/2014)</t>
  </si>
  <si>
    <t>Assinatura</t>
  </si>
  <si>
    <t>Controle de Frequência</t>
  </si>
  <si>
    <t>Datas / Assinatura</t>
  </si>
  <si>
    <t>BCC501 – 2016/01</t>
  </si>
  <si>
    <t>Obrigatório: 36</t>
  </si>
  <si>
    <t>j</t>
  </si>
  <si>
    <t>16.1.4009</t>
  </si>
  <si>
    <t>16.1.4027</t>
  </si>
  <si>
    <t>16.1.4010</t>
  </si>
  <si>
    <t>16.1.4193</t>
  </si>
  <si>
    <t>16.1.4021</t>
  </si>
  <si>
    <t>16.1.4157</t>
  </si>
  <si>
    <t>15.2.5687</t>
  </si>
  <si>
    <t>16.1.4174</t>
  </si>
  <si>
    <t>16.1.4001</t>
  </si>
  <si>
    <t>16.1.4158</t>
  </si>
  <si>
    <t>16.1.4033</t>
  </si>
  <si>
    <t>16.1.4062</t>
  </si>
  <si>
    <t>16.1.4069</t>
  </si>
  <si>
    <t>16.1.4030</t>
  </si>
  <si>
    <t>16.1.4007</t>
  </si>
  <si>
    <t>16.1.4159</t>
  </si>
  <si>
    <t>16.1.4024</t>
  </si>
  <si>
    <t>16.1.4229</t>
  </si>
  <si>
    <t>16.1.4167</t>
  </si>
  <si>
    <t>16.1.5999</t>
  </si>
  <si>
    <t>16.1.4322</t>
  </si>
  <si>
    <t>16.1.4011</t>
  </si>
  <si>
    <t>16.1.5960</t>
  </si>
  <si>
    <t>16.1.4191</t>
  </si>
  <si>
    <t>16.1.4317</t>
  </si>
  <si>
    <t>13.1.8364</t>
  </si>
  <si>
    <t>15.2.4186</t>
  </si>
  <si>
    <t>15.2.4093</t>
  </si>
  <si>
    <t>16.1.4026</t>
  </si>
  <si>
    <t>16.1.4012</t>
  </si>
  <si>
    <t>15.2.4052</t>
  </si>
  <si>
    <t>16.1.4196</t>
  </si>
  <si>
    <t>16.1.4060</t>
  </si>
  <si>
    <t>16.1.5993</t>
  </si>
  <si>
    <t>16.1.4235</t>
  </si>
  <si>
    <t>16.1.4286</t>
  </si>
  <si>
    <t>16.1.9999</t>
  </si>
  <si>
    <t>16.1.4316</t>
  </si>
  <si>
    <t>15.1.5871</t>
  </si>
  <si>
    <t>16.1.5969</t>
  </si>
  <si>
    <t>16.1.4231</t>
  </si>
  <si>
    <t>16.1.4008</t>
  </si>
  <si>
    <t>16.1.4275</t>
  </si>
  <si>
    <t>16.1.4013</t>
  </si>
  <si>
    <t>16.1.4025</t>
  </si>
  <si>
    <t>16.1.4323</t>
  </si>
  <si>
    <t>15.2.4124</t>
  </si>
  <si>
    <t>15.2.4236</t>
  </si>
  <si>
    <t>16.1.4331</t>
  </si>
  <si>
    <t>16.1.4339</t>
  </si>
  <si>
    <t>a</t>
  </si>
  <si>
    <t xml:space="preserve"> Presença</t>
  </si>
  <si>
    <t>b</t>
  </si>
  <si>
    <t xml:space="preserve"> Ausência em uma aula</t>
  </si>
  <si>
    <t xml:space="preserve"> Ausência nas duas aulas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</si>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</sst>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26" x14ac:knownFonts="1">
    <font>
      <sz val="10"/>
      <name val="Arial"/>
      <family val="2"/>
    </font>
    <font>
      <sz val="10"/>
      <color indexed="25"/>
      <name val="Arial"/>
      <family val="2"/>
    </font>
    <font>
      <b/>
      <sz val="15"/>
      <color indexed="16"/>
      <name val="Arial"/>
      <family val="2"/>
    </font>
    <font>
      <b/>
      <sz val="20"/>
      <color indexed="16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indexed="63"/>
      <name val="Arial"/>
      <family val="2"/>
    </font>
    <font>
      <b/>
      <sz val="26"/>
      <color indexed="16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0"/>
      <color rgb="FFFF0000"/>
      <name val="Arial"/>
      <family val="2"/>
    </font>
    <font>
      <sz val="10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26"/>
      </patternFill>
    </fill>
    <fill>
      <patternFill patternType="solid">
        <fgColor theme="0" tint="-4.9989318521683403E-2"/>
        <b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153">
    <xf numFmtId="0" fontId="0" fillId="0" borderId="0"/>
    <xf numFmtId="0" fontId="18" fillId="0" borderId="0"/>
    <xf numFmtId="0" fontId="16" fillId="0" borderId="0"/>
    <xf numFmtId="0" fontId="18" fillId="5" borderId="7" applyNumberFormat="0" applyFont="0" applyAlignment="0" applyProtection="0"/>
    <xf numFmtId="0" fontId="8" fillId="2" borderId="2" applyNumberFormat="0" applyAlignment="0" applyProtection="0"/>
    <xf numFmtId="9" fontId="8" fillId="0" borderId="0" applyFill="0" applyBorder="0" applyAlignment="0" applyProtection="0"/>
    <xf numFmtId="0" fontId="1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68">
    <xf numFmtId="0" fontId="0" fillId="0" borderId="0" xfId="0"/>
    <xf numFmtId="0" fontId="0" fillId="3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Border="1" applyAlignment="1">
      <alignment horizontal="justify" vertical="center"/>
    </xf>
    <xf numFmtId="0" fontId="2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 vertical="center" textRotation="90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1" fontId="4" fillId="3" borderId="0" xfId="0" applyNumberFormat="1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14" fontId="7" fillId="7" borderId="0" xfId="0" applyNumberFormat="1" applyFont="1" applyFill="1" applyBorder="1" applyAlignment="1">
      <alignment horizontal="center" vertical="center" textRotation="90"/>
    </xf>
    <xf numFmtId="0" fontId="0" fillId="7" borderId="0" xfId="0" applyFill="1" applyBorder="1" applyAlignment="1">
      <alignment vertical="center"/>
    </xf>
    <xf numFmtId="0" fontId="5" fillId="7" borderId="0" xfId="0" applyFont="1" applyFill="1" applyBorder="1" applyAlignment="1">
      <alignment horizontal="center" vertical="center"/>
    </xf>
    <xf numFmtId="14" fontId="9" fillId="8" borderId="3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14" fontId="9" fillId="8" borderId="4" xfId="0" applyNumberFormat="1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vertical="center"/>
    </xf>
    <xf numFmtId="0" fontId="21" fillId="3" borderId="3" xfId="0" applyFont="1" applyFill="1" applyBorder="1" applyAlignment="1">
      <alignment horizontal="left" vertical="center"/>
    </xf>
    <xf numFmtId="0" fontId="22" fillId="8" borderId="3" xfId="0" applyNumberFormat="1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left" vertical="center" indent="1"/>
    </xf>
    <xf numFmtId="0" fontId="12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9" fontId="5" fillId="4" borderId="1" xfId="5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2" fillId="7" borderId="0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wrapText="1"/>
    </xf>
    <xf numFmtId="0" fontId="3" fillId="7" borderId="0" xfId="0" applyFont="1" applyFill="1" applyBorder="1" applyAlignment="1">
      <alignment vertical="center" wrapText="1"/>
    </xf>
    <xf numFmtId="0" fontId="2" fillId="7" borderId="0" xfId="0" applyFont="1" applyFill="1" applyBorder="1" applyAlignment="1"/>
    <xf numFmtId="0" fontId="3" fillId="7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right"/>
    </xf>
    <xf numFmtId="1" fontId="14" fillId="3" borderId="0" xfId="0" applyNumberFormat="1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 vertical="center" textRotation="90"/>
    </xf>
    <xf numFmtId="0" fontId="13" fillId="3" borderId="0" xfId="0" applyFont="1" applyFill="1" applyBorder="1" applyAlignment="1">
      <alignment vertical="center"/>
    </xf>
    <xf numFmtId="9" fontId="13" fillId="3" borderId="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10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>
      <alignment vertical="center" wrapText="1"/>
    </xf>
    <xf numFmtId="0" fontId="2" fillId="7" borderId="0" xfId="0" applyFont="1" applyFill="1" applyBorder="1" applyAlignment="1"/>
    <xf numFmtId="0" fontId="0" fillId="7" borderId="0" xfId="0" applyFill="1" applyBorder="1" applyAlignment="1">
      <alignment vertical="center"/>
    </xf>
    <xf numFmtId="0" fontId="5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wrapText="1"/>
    </xf>
    <xf numFmtId="0" fontId="21" fillId="10" borderId="3" xfId="0" applyFont="1" applyFill="1" applyBorder="1" applyAlignment="1">
      <alignment horizontal="left" vertical="center"/>
    </xf>
    <xf numFmtId="14" fontId="9" fillId="8" borderId="3" xfId="0" applyNumberFormat="1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/>
    </xf>
    <xf numFmtId="0" fontId="5" fillId="9" borderId="1" xfId="0" applyNumberFormat="1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/>
    </xf>
    <xf numFmtId="0" fontId="20" fillId="9" borderId="1" xfId="0" applyNumberFormat="1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9" fontId="20" fillId="4" borderId="1" xfId="5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3" fillId="0" borderId="0" xfId="0" applyFont="1"/>
    <xf numFmtId="2" fontId="5" fillId="4" borderId="1" xfId="5" applyNumberFormat="1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/>
    </xf>
    <xf numFmtId="14" fontId="9" fillId="8" borderId="3" xfId="0" applyNumberFormat="1" applyFont="1" applyFill="1" applyBorder="1" applyAlignment="1">
      <alignment horizontal="center" vertical="center"/>
    </xf>
    <xf numFmtId="14" fontId="9" fillId="8" borderId="5" xfId="0" applyNumberFormat="1" applyFont="1" applyFill="1" applyBorder="1" applyAlignment="1">
      <alignment horizontal="center" vertical="center"/>
    </xf>
    <xf numFmtId="14" fontId="9" fillId="8" borderId="6" xfId="0" applyNumberFormat="1" applyFont="1" applyFill="1" applyBorder="1" applyAlignment="1">
      <alignment horizontal="center" vertical="center"/>
    </xf>
  </cellXfs>
  <cellStyles count="153"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Normal" xfId="0" builtinId="0"/>
    <cellStyle name="Normal 2" xfId="1"/>
    <cellStyle name="Normal 2 2" xfId="2"/>
    <cellStyle name="Nota 2" xfId="3"/>
    <cellStyle name="Nota 2 2" xfId="4"/>
    <cellStyle name="Percent" xfId="5" builtinId="5"/>
    <cellStyle name="reprovado" xfId="6"/>
    <cellStyle name="Total" xfId="7" builtinId="25" customBuiltin="1"/>
  </cellStyles>
  <dxfs count="24"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condense val="0"/>
        <extend val="0"/>
        <color indexed="25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fgColor indexed="64"/>
          <bgColor theme="6" tint="0.79998168889431442"/>
        </patternFill>
      </fill>
    </dxf>
    <dxf>
      <font>
        <color rgb="FF9C0006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fgColor indexed="64"/>
          <bgColor theme="6" tint="0.79998168889431442"/>
        </patternFill>
      </fill>
    </dxf>
    <dxf>
      <font>
        <color rgb="FF9C0006"/>
      </font>
      <fill>
        <patternFill patternType="solid">
          <fgColor indexed="64"/>
          <bgColor theme="5" tint="0.79998168889431442"/>
        </patternFill>
      </fill>
    </dxf>
    <dxf>
      <font>
        <b val="0"/>
        <condense val="0"/>
        <extend val="0"/>
        <color indexed="25"/>
      </font>
    </dxf>
    <dxf>
      <font>
        <b val="0"/>
        <condense val="0"/>
        <extend val="0"/>
        <color indexed="25"/>
      </font>
    </dxf>
    <dxf>
      <font>
        <b val="0"/>
        <condense val="0"/>
        <extend val="0"/>
        <color indexed="25"/>
      </font>
    </dxf>
    <dxf>
      <font>
        <b val="0"/>
        <condense val="0"/>
        <extend val="0"/>
        <color indexed="25"/>
      </font>
    </dxf>
    <dxf>
      <font>
        <b val="0"/>
        <condense val="0"/>
        <extend val="0"/>
        <color indexed="25"/>
      </font>
    </dxf>
    <dxf>
      <font>
        <b val="0"/>
        <condense val="0"/>
        <extend val="0"/>
        <color indexed="25"/>
      </font>
    </dxf>
    <dxf>
      <font>
        <b val="0"/>
        <condense val="0"/>
        <extend val="0"/>
        <color indexed="25"/>
      </font>
    </dxf>
    <dxf>
      <font>
        <b val="0"/>
        <condense val="0"/>
        <extend val="0"/>
        <color indexed="25"/>
      </font>
    </dxf>
    <dxf>
      <font>
        <b val="0"/>
        <condense val="0"/>
        <extend val="0"/>
        <color indexed="25"/>
      </font>
    </dxf>
  </dxfs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DC2300"/>
      <rgbColor rgb="00FFFFCC"/>
      <rgbColor rgb="00CCFFFF"/>
      <rgbColor rgb="00660066"/>
      <rgbColor rgb="00FF8080"/>
      <rgbColor rgb="000066CC"/>
      <rgbColor rgb="00E6E6E6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diario_classe.csv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EW67"/>
  <sheetViews>
    <sheetView showGridLines="0" tabSelected="1" topLeftCell="A2" zoomScale="110" zoomScaleNormal="110" zoomScalePageLayoutView="110" workbookViewId="0">
      <selection activeCell="C8" sqref="C8"/>
    </sheetView>
  </sheetViews>
  <sheetFormatPr baseColWidth="10" defaultColWidth="0" defaultRowHeight="12" zeroHeight="1" x14ac:dyDescent="0"/>
  <cols>
    <col min="1" max="1" width="2.6640625" style="1" customWidth="1"/>
    <col min="2" max="2" width="4.33203125" style="1" customWidth="1"/>
    <col min="3" max="3" width="10.6640625" style="1" customWidth="1"/>
    <col min="4" max="4" width="1.6640625" style="1" customWidth="1"/>
    <col min="5" max="5" width="9.1640625" style="1" customWidth="1"/>
    <col min="6" max="6" width="7.83203125" style="1" customWidth="1"/>
    <col min="7" max="7" width="1.6640625" style="1" customWidth="1"/>
    <col min="8" max="8" width="7.83203125" style="1" customWidth="1"/>
    <col min="9" max="9" width="1.6640625" style="1" customWidth="1"/>
    <col min="10" max="26" width="3.1640625" style="1" customWidth="1"/>
    <col min="27" max="27" width="2.6640625" style="1" customWidth="1"/>
    <col min="28" max="28" width="6.1640625" style="1" hidden="1" customWidth="1"/>
    <col min="29" max="153" width="11.5" style="1" hidden="1" customWidth="1"/>
    <col min="154" max="16384" width="11.5" style="2" hidden="1"/>
  </cols>
  <sheetData>
    <row r="1" spans="1:153" ht="10.5" hidden="1" customHeight="1">
      <c r="A1" s="3"/>
      <c r="E1" s="10" t="s">
        <v>23</v>
      </c>
      <c r="F1" s="11">
        <f>COUNTIF(J1:Z1,"&gt;0")</f>
        <v>17</v>
      </c>
      <c r="H1" s="11"/>
      <c r="J1" s="35">
        <f>COUNTA(J7:J56)</f>
        <v>50</v>
      </c>
      <c r="K1" s="35">
        <f t="shared" ref="K1:Z1" si="0">COUNTA(K7:K56)</f>
        <v>50</v>
      </c>
      <c r="L1" s="35">
        <f t="shared" si="0"/>
        <v>50</v>
      </c>
      <c r="M1" s="35">
        <f t="shared" si="0"/>
        <v>50</v>
      </c>
      <c r="N1" s="35">
        <f t="shared" si="0"/>
        <v>50</v>
      </c>
      <c r="O1" s="35">
        <f t="shared" si="0"/>
        <v>50</v>
      </c>
      <c r="P1" s="35">
        <f t="shared" si="0"/>
        <v>50</v>
      </c>
      <c r="Q1" s="35">
        <f t="shared" si="0"/>
        <v>50</v>
      </c>
      <c r="R1" s="35">
        <f t="shared" si="0"/>
        <v>50</v>
      </c>
      <c r="S1" s="35">
        <f t="shared" si="0"/>
        <v>50</v>
      </c>
      <c r="T1" s="35">
        <f t="shared" si="0"/>
        <v>50</v>
      </c>
      <c r="U1" s="35">
        <f t="shared" si="0"/>
        <v>50</v>
      </c>
      <c r="V1" s="35">
        <f t="shared" si="0"/>
        <v>50</v>
      </c>
      <c r="W1" s="35">
        <f t="shared" si="0"/>
        <v>50</v>
      </c>
      <c r="X1" s="35">
        <f t="shared" si="0"/>
        <v>50</v>
      </c>
      <c r="Y1" s="35">
        <f t="shared" si="0"/>
        <v>50</v>
      </c>
      <c r="Z1" s="35">
        <f t="shared" si="0"/>
        <v>50</v>
      </c>
      <c r="AA1" s="3"/>
    </row>
    <row r="2" spans="1:153" customFormat="1" ht="30" customHeight="1">
      <c r="A2" s="1"/>
      <c r="B2" s="32" t="s">
        <v>22</v>
      </c>
      <c r="C2" s="30"/>
      <c r="D2" s="48"/>
      <c r="E2" s="30"/>
      <c r="F2" s="30"/>
      <c r="G2" s="30"/>
      <c r="H2" s="48"/>
      <c r="I2" s="48"/>
      <c r="J2" s="30"/>
      <c r="K2" s="30"/>
      <c r="L2" s="30"/>
      <c r="M2" s="30"/>
      <c r="N2" s="30"/>
      <c r="O2" s="30"/>
      <c r="P2" s="48"/>
      <c r="Q2" s="30"/>
      <c r="R2" s="30"/>
      <c r="S2" s="30"/>
      <c r="T2" s="30"/>
      <c r="U2" s="48"/>
      <c r="V2" s="30"/>
      <c r="W2" s="30"/>
      <c r="X2" s="30"/>
      <c r="Y2" s="30"/>
      <c r="Z2" s="30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</row>
    <row r="3" spans="1:153" customFormat="1" ht="30" customHeight="1">
      <c r="A3" s="1"/>
      <c r="B3" s="33" t="s">
        <v>16</v>
      </c>
      <c r="C3" s="31"/>
      <c r="D3" s="47"/>
      <c r="E3" s="29"/>
      <c r="F3" s="29"/>
      <c r="G3" s="29"/>
      <c r="H3" s="47"/>
      <c r="I3" s="47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</row>
    <row r="4" spans="1:153" ht="18">
      <c r="B4" s="63"/>
      <c r="C4" s="63"/>
      <c r="D4" s="5"/>
      <c r="E4" s="36" t="s">
        <v>0</v>
      </c>
      <c r="F4" s="37">
        <f>F1*2</f>
        <v>34</v>
      </c>
      <c r="G4" s="5"/>
      <c r="H4" s="37"/>
      <c r="I4" s="5"/>
      <c r="J4" s="35"/>
      <c r="K4" s="35"/>
      <c r="L4" s="35"/>
      <c r="M4" s="35"/>
      <c r="N4" s="35"/>
      <c r="O4" s="35"/>
      <c r="P4" s="56"/>
      <c r="Q4" s="56"/>
      <c r="R4" s="56"/>
      <c r="S4" s="56"/>
      <c r="T4" s="56"/>
      <c r="U4" s="56"/>
      <c r="V4" s="35"/>
      <c r="W4" s="35"/>
      <c r="X4" s="35"/>
      <c r="Y4" s="35"/>
      <c r="Z4" s="35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</row>
    <row r="5" spans="1:153" ht="45" customHeight="1">
      <c r="B5" s="52" t="s">
        <v>1</v>
      </c>
      <c r="C5" s="52" t="s">
        <v>2</v>
      </c>
      <c r="D5" s="6"/>
      <c r="E5" s="52" t="s">
        <v>4</v>
      </c>
      <c r="F5" s="52" t="s">
        <v>5</v>
      </c>
      <c r="G5" s="6"/>
      <c r="H5" s="52" t="s">
        <v>80</v>
      </c>
      <c r="I5" s="6"/>
      <c r="J5" s="38">
        <v>42475</v>
      </c>
      <c r="K5" s="38">
        <v>42489</v>
      </c>
      <c r="L5" s="38">
        <v>42496</v>
      </c>
      <c r="M5" s="38">
        <v>42503</v>
      </c>
      <c r="N5" s="38">
        <v>42510</v>
      </c>
      <c r="O5" s="38">
        <v>42524</v>
      </c>
      <c r="P5" s="38">
        <v>42528</v>
      </c>
      <c r="Q5" s="38">
        <v>42531</v>
      </c>
      <c r="R5" s="38">
        <v>42538</v>
      </c>
      <c r="S5" s="38">
        <v>42545</v>
      </c>
      <c r="T5" s="38">
        <v>42552</v>
      </c>
      <c r="U5" s="38">
        <v>42557</v>
      </c>
      <c r="V5" s="38">
        <v>42566</v>
      </c>
      <c r="W5" s="38">
        <v>42573</v>
      </c>
      <c r="X5" s="38">
        <v>42580</v>
      </c>
      <c r="Y5" s="38">
        <v>42587</v>
      </c>
      <c r="Z5" s="38">
        <v>42594</v>
      </c>
    </row>
    <row r="6" spans="1:153" ht="4.75" customHeight="1">
      <c r="B6" s="41"/>
      <c r="C6" s="41"/>
      <c r="D6" s="7"/>
      <c r="E6" s="42"/>
      <c r="F6" s="42"/>
      <c r="G6" s="7"/>
      <c r="H6" s="42"/>
      <c r="I6" s="7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EW6" s="2"/>
    </row>
    <row r="7" spans="1:153" s="26" customFormat="1">
      <c r="A7" s="25"/>
      <c r="B7" s="53">
        <v>1</v>
      </c>
      <c r="C7" s="53" t="s">
        <v>25</v>
      </c>
      <c r="D7" s="25"/>
      <c r="E7" s="12">
        <f t="shared" ref="E7:E38" si="1">COUNTIF(J7:Z7,"a")*2+COUNTIF(J7:Z7,"b")</f>
        <v>4</v>
      </c>
      <c r="F7" s="27">
        <f>IF($F$1=0,1,1-E7/$F$4)</f>
        <v>0.88235294117647056</v>
      </c>
      <c r="G7" s="25"/>
      <c r="H7" s="62">
        <v>6</v>
      </c>
      <c r="I7" s="25"/>
      <c r="J7" s="55" t="s">
        <v>7</v>
      </c>
      <c r="K7" s="55" t="s">
        <v>7</v>
      </c>
      <c r="L7" s="55" t="s">
        <v>7</v>
      </c>
      <c r="M7" s="55" t="s">
        <v>7</v>
      </c>
      <c r="N7" s="55" t="s">
        <v>7</v>
      </c>
      <c r="O7" s="55" t="s">
        <v>7</v>
      </c>
      <c r="P7" s="55" t="s">
        <v>7</v>
      </c>
      <c r="Q7" s="55" t="s">
        <v>7</v>
      </c>
      <c r="R7" s="55" t="s">
        <v>7</v>
      </c>
      <c r="S7" s="55" t="s">
        <v>7</v>
      </c>
      <c r="T7" s="55" t="s">
        <v>7</v>
      </c>
      <c r="U7" s="55" t="s">
        <v>75</v>
      </c>
      <c r="V7" s="55" t="s">
        <v>7</v>
      </c>
      <c r="W7" s="55" t="s">
        <v>75</v>
      </c>
      <c r="X7" s="55" t="s">
        <v>7</v>
      </c>
      <c r="Y7" s="55" t="s">
        <v>7</v>
      </c>
      <c r="Z7" s="55" t="s">
        <v>7</v>
      </c>
      <c r="AA7" s="25"/>
      <c r="AB7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</row>
    <row r="8" spans="1:153" s="26" customFormat="1">
      <c r="A8" s="25"/>
      <c r="B8" s="53">
        <v>2</v>
      </c>
      <c r="C8" s="53" t="s">
        <v>26</v>
      </c>
      <c r="D8" s="25"/>
      <c r="E8" s="54">
        <f t="shared" si="1"/>
        <v>12</v>
      </c>
      <c r="F8" s="27">
        <f>IF($F$1=0,1,1-E8/$F$4)</f>
        <v>0.64705882352941169</v>
      </c>
      <c r="G8" s="25"/>
      <c r="H8" s="62">
        <f t="shared" ref="H8:H56" si="2">F8*10</f>
        <v>6.4705882352941169</v>
      </c>
      <c r="I8" s="25"/>
      <c r="J8" s="55" t="s">
        <v>7</v>
      </c>
      <c r="K8" s="55" t="s">
        <v>7</v>
      </c>
      <c r="L8" s="55" t="s">
        <v>7</v>
      </c>
      <c r="M8" s="55" t="s">
        <v>7</v>
      </c>
      <c r="N8" s="55" t="s">
        <v>7</v>
      </c>
      <c r="O8" s="55" t="s">
        <v>77</v>
      </c>
      <c r="P8" s="55" t="s">
        <v>7</v>
      </c>
      <c r="Q8" s="55" t="s">
        <v>77</v>
      </c>
      <c r="R8" s="55" t="s">
        <v>7</v>
      </c>
      <c r="S8" s="55" t="s">
        <v>7</v>
      </c>
      <c r="T8" s="55" t="s">
        <v>75</v>
      </c>
      <c r="U8" s="55" t="s">
        <v>7</v>
      </c>
      <c r="V8" s="55" t="s">
        <v>7</v>
      </c>
      <c r="W8" s="55" t="s">
        <v>75</v>
      </c>
      <c r="X8" s="55" t="s">
        <v>75</v>
      </c>
      <c r="Y8" s="55" t="s">
        <v>75</v>
      </c>
      <c r="Z8" s="55" t="s">
        <v>75</v>
      </c>
      <c r="AA8" s="25"/>
      <c r="AB8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</row>
    <row r="9" spans="1:153" s="26" customFormat="1">
      <c r="A9" s="25"/>
      <c r="B9" s="53">
        <v>3</v>
      </c>
      <c r="C9" s="53" t="s">
        <v>27</v>
      </c>
      <c r="D9" s="25"/>
      <c r="E9" s="54">
        <f t="shared" si="1"/>
        <v>5</v>
      </c>
      <c r="F9" s="27">
        <f>IF($F$1=0,1,1-E9/$F$4)</f>
        <v>0.8529411764705882</v>
      </c>
      <c r="G9" s="25"/>
      <c r="H9" s="62">
        <f t="shared" si="2"/>
        <v>8.5294117647058822</v>
      </c>
      <c r="I9" s="25"/>
      <c r="J9" s="55" t="s">
        <v>7</v>
      </c>
      <c r="K9" s="55" t="s">
        <v>7</v>
      </c>
      <c r="L9" s="55" t="s">
        <v>7</v>
      </c>
      <c r="M9" s="55" t="s">
        <v>7</v>
      </c>
      <c r="N9" s="55" t="s">
        <v>7</v>
      </c>
      <c r="O9" s="55" t="s">
        <v>75</v>
      </c>
      <c r="P9" s="55" t="s">
        <v>7</v>
      </c>
      <c r="Q9" s="55" t="s">
        <v>75</v>
      </c>
      <c r="R9" s="55" t="s">
        <v>7</v>
      </c>
      <c r="S9" s="55" t="s">
        <v>7</v>
      </c>
      <c r="T9" s="55" t="s">
        <v>7</v>
      </c>
      <c r="U9" s="55" t="s">
        <v>7</v>
      </c>
      <c r="V9" s="55" t="s">
        <v>7</v>
      </c>
      <c r="W9" s="55" t="s">
        <v>7</v>
      </c>
      <c r="X9" s="55" t="s">
        <v>77</v>
      </c>
      <c r="Y9" s="55" t="s">
        <v>7</v>
      </c>
      <c r="Z9" s="55" t="s">
        <v>7</v>
      </c>
      <c r="AA9" s="25"/>
      <c r="AB9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</row>
    <row r="10" spans="1:153" s="26" customFormat="1">
      <c r="A10" s="25"/>
      <c r="B10" s="53">
        <v>4</v>
      </c>
      <c r="C10" s="53" t="s">
        <v>73</v>
      </c>
      <c r="D10" s="25"/>
      <c r="E10" s="54">
        <f t="shared" si="1"/>
        <v>24</v>
      </c>
      <c r="F10" s="27">
        <f>IF($F$1=0,1,1-E10/$F$4)</f>
        <v>0.29411764705882348</v>
      </c>
      <c r="G10" s="25"/>
      <c r="H10" s="62">
        <f t="shared" si="2"/>
        <v>2.9411764705882346</v>
      </c>
      <c r="I10" s="25"/>
      <c r="J10" s="55" t="s">
        <v>75</v>
      </c>
      <c r="K10" s="55" t="s">
        <v>7</v>
      </c>
      <c r="L10" s="55" t="s">
        <v>7</v>
      </c>
      <c r="M10" s="55" t="s">
        <v>7</v>
      </c>
      <c r="N10" s="55" t="s">
        <v>7</v>
      </c>
      <c r="O10" s="55" t="s">
        <v>7</v>
      </c>
      <c r="P10" s="55" t="s">
        <v>75</v>
      </c>
      <c r="Q10" s="55" t="s">
        <v>75</v>
      </c>
      <c r="R10" s="55" t="s">
        <v>75</v>
      </c>
      <c r="S10" s="55" t="s">
        <v>75</v>
      </c>
      <c r="T10" s="55" t="s">
        <v>75</v>
      </c>
      <c r="U10" s="55" t="s">
        <v>75</v>
      </c>
      <c r="V10" s="55" t="s">
        <v>75</v>
      </c>
      <c r="W10" s="55" t="s">
        <v>75</v>
      </c>
      <c r="X10" s="55" t="s">
        <v>75</v>
      </c>
      <c r="Y10" s="55" t="s">
        <v>75</v>
      </c>
      <c r="Z10" s="55" t="s">
        <v>75</v>
      </c>
      <c r="AA10" s="25"/>
      <c r="AB10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</row>
    <row r="11" spans="1:153" s="26" customFormat="1">
      <c r="A11" s="25"/>
      <c r="B11" s="53">
        <v>5</v>
      </c>
      <c r="C11" s="53" t="s">
        <v>28</v>
      </c>
      <c r="D11" s="25"/>
      <c r="E11" s="54">
        <f t="shared" si="1"/>
        <v>0</v>
      </c>
      <c r="F11" s="27">
        <f t="shared" ref="F11:F56" si="3">IF($F$1=0,1,1-E11/$F$4)</f>
        <v>1</v>
      </c>
      <c r="G11" s="25"/>
      <c r="H11" s="62">
        <f t="shared" si="2"/>
        <v>10</v>
      </c>
      <c r="I11" s="25"/>
      <c r="J11" s="55" t="s">
        <v>7</v>
      </c>
      <c r="K11" s="55" t="s">
        <v>7</v>
      </c>
      <c r="L11" s="55" t="s">
        <v>7</v>
      </c>
      <c r="M11" s="55" t="s">
        <v>7</v>
      </c>
      <c r="N11" s="55" t="s">
        <v>7</v>
      </c>
      <c r="O11" s="55" t="s">
        <v>7</v>
      </c>
      <c r="P11" s="55" t="s">
        <v>7</v>
      </c>
      <c r="Q11" s="55" t="s">
        <v>7</v>
      </c>
      <c r="R11" s="55" t="s">
        <v>7</v>
      </c>
      <c r="S11" s="55" t="s">
        <v>7</v>
      </c>
      <c r="T11" s="55" t="s">
        <v>7</v>
      </c>
      <c r="U11" s="55" t="s">
        <v>7</v>
      </c>
      <c r="V11" s="55" t="s">
        <v>7</v>
      </c>
      <c r="W11" s="55" t="s">
        <v>7</v>
      </c>
      <c r="X11" s="55" t="s">
        <v>7</v>
      </c>
      <c r="Y11" s="55" t="s">
        <v>7</v>
      </c>
      <c r="Z11" s="55" t="s">
        <v>7</v>
      </c>
      <c r="AA11" s="25"/>
      <c r="AB11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</row>
    <row r="12" spans="1:153" s="26" customFormat="1">
      <c r="A12" s="25"/>
      <c r="B12" s="53">
        <v>6</v>
      </c>
      <c r="C12" s="53" t="s">
        <v>29</v>
      </c>
      <c r="D12" s="25"/>
      <c r="E12" s="54">
        <f t="shared" si="1"/>
        <v>1</v>
      </c>
      <c r="F12" s="27">
        <f t="shared" si="3"/>
        <v>0.97058823529411764</v>
      </c>
      <c r="G12" s="25"/>
      <c r="H12" s="62">
        <f t="shared" si="2"/>
        <v>9.7058823529411757</v>
      </c>
      <c r="I12" s="25"/>
      <c r="J12" s="55" t="s">
        <v>7</v>
      </c>
      <c r="K12" s="55" t="s">
        <v>7</v>
      </c>
      <c r="L12" s="55" t="s">
        <v>7</v>
      </c>
      <c r="M12" s="55" t="s">
        <v>7</v>
      </c>
      <c r="N12" s="55" t="s">
        <v>7</v>
      </c>
      <c r="O12" s="55" t="s">
        <v>7</v>
      </c>
      <c r="P12" s="55" t="s">
        <v>7</v>
      </c>
      <c r="Q12" s="55" t="s">
        <v>7</v>
      </c>
      <c r="R12" s="55" t="s">
        <v>7</v>
      </c>
      <c r="S12" s="55" t="s">
        <v>24</v>
      </c>
      <c r="T12" s="55" t="s">
        <v>7</v>
      </c>
      <c r="U12" s="55" t="s">
        <v>7</v>
      </c>
      <c r="V12" s="55" t="s">
        <v>7</v>
      </c>
      <c r="W12" s="55" t="s">
        <v>7</v>
      </c>
      <c r="X12" s="55" t="s">
        <v>77</v>
      </c>
      <c r="Y12" s="55" t="s">
        <v>7</v>
      </c>
      <c r="Z12" s="55" t="s">
        <v>7</v>
      </c>
      <c r="AA12" s="25"/>
      <c r="AB12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</row>
    <row r="13" spans="1:153" s="26" customFormat="1">
      <c r="A13" s="25"/>
      <c r="B13" s="53">
        <v>7</v>
      </c>
      <c r="C13" s="53" t="s">
        <v>30</v>
      </c>
      <c r="D13" s="25"/>
      <c r="E13" s="54">
        <f t="shared" si="1"/>
        <v>0</v>
      </c>
      <c r="F13" s="27">
        <f t="shared" si="3"/>
        <v>1</v>
      </c>
      <c r="G13" s="25"/>
      <c r="H13" s="62">
        <f t="shared" si="2"/>
        <v>10</v>
      </c>
      <c r="I13" s="25"/>
      <c r="J13" s="55" t="s">
        <v>7</v>
      </c>
      <c r="K13" s="55" t="s">
        <v>7</v>
      </c>
      <c r="L13" s="55" t="s">
        <v>7</v>
      </c>
      <c r="M13" s="55" t="s">
        <v>7</v>
      </c>
      <c r="N13" s="55" t="s">
        <v>7</v>
      </c>
      <c r="O13" s="55" t="s">
        <v>24</v>
      </c>
      <c r="P13" s="55" t="s">
        <v>7</v>
      </c>
      <c r="Q13" s="55" t="s">
        <v>7</v>
      </c>
      <c r="R13" s="55" t="s">
        <v>7</v>
      </c>
      <c r="S13" s="55" t="s">
        <v>7</v>
      </c>
      <c r="T13" s="55" t="s">
        <v>7</v>
      </c>
      <c r="U13" s="55" t="s">
        <v>7</v>
      </c>
      <c r="V13" s="55" t="s">
        <v>7</v>
      </c>
      <c r="W13" s="55" t="s">
        <v>7</v>
      </c>
      <c r="X13" s="55" t="s">
        <v>7</v>
      </c>
      <c r="Y13" s="55" t="s">
        <v>7</v>
      </c>
      <c r="Z13" s="55" t="s">
        <v>7</v>
      </c>
      <c r="AA13" s="25"/>
      <c r="AB13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</row>
    <row r="14" spans="1:153" s="26" customFormat="1">
      <c r="A14" s="25"/>
      <c r="B14" s="57">
        <v>8</v>
      </c>
      <c r="C14" s="57" t="s">
        <v>31</v>
      </c>
      <c r="D14" s="25"/>
      <c r="E14" s="58">
        <f t="shared" si="1"/>
        <v>34</v>
      </c>
      <c r="F14" s="59">
        <f t="shared" si="3"/>
        <v>0</v>
      </c>
      <c r="G14" s="25"/>
      <c r="H14" s="62">
        <f t="shared" si="2"/>
        <v>0</v>
      </c>
      <c r="I14" s="25"/>
      <c r="J14" s="60" t="s">
        <v>75</v>
      </c>
      <c r="K14" s="60" t="s">
        <v>75</v>
      </c>
      <c r="L14" s="60" t="s">
        <v>75</v>
      </c>
      <c r="M14" s="60" t="s">
        <v>75</v>
      </c>
      <c r="N14" s="60" t="s">
        <v>75</v>
      </c>
      <c r="O14" s="60" t="s">
        <v>75</v>
      </c>
      <c r="P14" s="60" t="s">
        <v>75</v>
      </c>
      <c r="Q14" s="60" t="s">
        <v>75</v>
      </c>
      <c r="R14" s="60" t="s">
        <v>75</v>
      </c>
      <c r="S14" s="60" t="s">
        <v>75</v>
      </c>
      <c r="T14" s="60" t="s">
        <v>75</v>
      </c>
      <c r="U14" s="60" t="s">
        <v>75</v>
      </c>
      <c r="V14" s="60" t="s">
        <v>75</v>
      </c>
      <c r="W14" s="55" t="s">
        <v>75</v>
      </c>
      <c r="X14" s="60" t="s">
        <v>75</v>
      </c>
      <c r="Y14" s="55" t="s">
        <v>75</v>
      </c>
      <c r="Z14" s="60" t="s">
        <v>75</v>
      </c>
      <c r="AA14" s="25"/>
      <c r="AB14" s="61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</row>
    <row r="15" spans="1:153" s="26" customFormat="1">
      <c r="A15" s="25"/>
      <c r="B15" s="53">
        <v>9</v>
      </c>
      <c r="C15" s="53" t="s">
        <v>32</v>
      </c>
      <c r="D15" s="25"/>
      <c r="E15" s="54">
        <f t="shared" si="1"/>
        <v>7</v>
      </c>
      <c r="F15" s="27">
        <f t="shared" si="3"/>
        <v>0.79411764705882359</v>
      </c>
      <c r="G15" s="25"/>
      <c r="H15" s="62">
        <v>6</v>
      </c>
      <c r="I15" s="25"/>
      <c r="J15" s="55" t="s">
        <v>7</v>
      </c>
      <c r="K15" s="55" t="s">
        <v>7</v>
      </c>
      <c r="L15" s="55" t="s">
        <v>7</v>
      </c>
      <c r="M15" s="55" t="s">
        <v>7</v>
      </c>
      <c r="N15" s="55" t="s">
        <v>7</v>
      </c>
      <c r="O15" s="55" t="s">
        <v>7</v>
      </c>
      <c r="P15" s="55" t="s">
        <v>7</v>
      </c>
      <c r="Q15" s="55" t="s">
        <v>7</v>
      </c>
      <c r="R15" s="55" t="s">
        <v>7</v>
      </c>
      <c r="S15" s="55" t="s">
        <v>7</v>
      </c>
      <c r="T15" s="55" t="s">
        <v>7</v>
      </c>
      <c r="U15" s="55" t="s">
        <v>75</v>
      </c>
      <c r="V15" s="55" t="s">
        <v>7</v>
      </c>
      <c r="W15" s="55" t="s">
        <v>75</v>
      </c>
      <c r="X15" s="55" t="s">
        <v>77</v>
      </c>
      <c r="Y15" s="55" t="s">
        <v>7</v>
      </c>
      <c r="Z15" s="55" t="s">
        <v>75</v>
      </c>
      <c r="AA15" s="25"/>
      <c r="AB1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</row>
    <row r="16" spans="1:153" s="26" customFormat="1">
      <c r="A16" s="25"/>
      <c r="B16" s="53">
        <v>10</v>
      </c>
      <c r="C16" s="53" t="s">
        <v>33</v>
      </c>
      <c r="D16" s="25"/>
      <c r="E16" s="54">
        <f t="shared" si="1"/>
        <v>3</v>
      </c>
      <c r="F16" s="27">
        <f t="shared" si="3"/>
        <v>0.91176470588235292</v>
      </c>
      <c r="G16" s="25"/>
      <c r="H16" s="62">
        <f t="shared" si="2"/>
        <v>9.117647058823529</v>
      </c>
      <c r="I16" s="25"/>
      <c r="J16" s="55" t="s">
        <v>7</v>
      </c>
      <c r="K16" s="55" t="s">
        <v>7</v>
      </c>
      <c r="L16" s="55" t="s">
        <v>7</v>
      </c>
      <c r="M16" s="55" t="s">
        <v>7</v>
      </c>
      <c r="N16" s="55" t="s">
        <v>7</v>
      </c>
      <c r="O16" s="55" t="s">
        <v>7</v>
      </c>
      <c r="P16" s="55" t="s">
        <v>7</v>
      </c>
      <c r="Q16" s="55" t="s">
        <v>7</v>
      </c>
      <c r="R16" s="55" t="s">
        <v>7</v>
      </c>
      <c r="S16" s="55" t="s">
        <v>7</v>
      </c>
      <c r="T16" s="55" t="s">
        <v>7</v>
      </c>
      <c r="U16" s="55" t="s">
        <v>75</v>
      </c>
      <c r="V16" s="55" t="s">
        <v>7</v>
      </c>
      <c r="W16" s="55" t="s">
        <v>7</v>
      </c>
      <c r="X16" s="55" t="s">
        <v>77</v>
      </c>
      <c r="Y16" s="55" t="s">
        <v>7</v>
      </c>
      <c r="Z16" s="55" t="s">
        <v>7</v>
      </c>
      <c r="AA16" s="25"/>
      <c r="AB16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</row>
    <row r="17" spans="1:152" s="26" customFormat="1">
      <c r="A17" s="25"/>
      <c r="B17" s="57">
        <v>11</v>
      </c>
      <c r="C17" s="57" t="s">
        <v>74</v>
      </c>
      <c r="D17" s="25"/>
      <c r="E17" s="58">
        <f t="shared" si="1"/>
        <v>34</v>
      </c>
      <c r="F17" s="59">
        <f t="shared" ref="F17" si="4">IF($F$1=0,1,1-E17/$F$4)</f>
        <v>0</v>
      </c>
      <c r="G17" s="25"/>
      <c r="H17" s="62">
        <f t="shared" si="2"/>
        <v>0</v>
      </c>
      <c r="I17" s="25"/>
      <c r="J17" s="60" t="s">
        <v>75</v>
      </c>
      <c r="K17" s="60" t="s">
        <v>75</v>
      </c>
      <c r="L17" s="60" t="s">
        <v>75</v>
      </c>
      <c r="M17" s="60" t="s">
        <v>75</v>
      </c>
      <c r="N17" s="60" t="s">
        <v>75</v>
      </c>
      <c r="O17" s="60" t="s">
        <v>75</v>
      </c>
      <c r="P17" s="60" t="s">
        <v>75</v>
      </c>
      <c r="Q17" s="60" t="s">
        <v>75</v>
      </c>
      <c r="R17" s="60" t="s">
        <v>75</v>
      </c>
      <c r="S17" s="60" t="s">
        <v>75</v>
      </c>
      <c r="T17" s="60" t="s">
        <v>75</v>
      </c>
      <c r="U17" s="60" t="s">
        <v>75</v>
      </c>
      <c r="V17" s="60" t="s">
        <v>75</v>
      </c>
      <c r="W17" s="55" t="s">
        <v>75</v>
      </c>
      <c r="X17" s="60" t="s">
        <v>75</v>
      </c>
      <c r="Y17" s="55" t="s">
        <v>75</v>
      </c>
      <c r="Z17" s="60" t="s">
        <v>75</v>
      </c>
      <c r="AA17" s="25"/>
      <c r="AB17" s="61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</row>
    <row r="18" spans="1:152" s="26" customFormat="1">
      <c r="A18" s="25"/>
      <c r="B18" s="53">
        <v>12</v>
      </c>
      <c r="C18" s="53" t="s">
        <v>34</v>
      </c>
      <c r="D18" s="25"/>
      <c r="E18" s="54">
        <f t="shared" si="1"/>
        <v>8</v>
      </c>
      <c r="F18" s="27">
        <f t="shared" ref="F18:F20" si="5">IF($F$1=0,1,1-E18/$F$4)</f>
        <v>0.76470588235294112</v>
      </c>
      <c r="G18" s="25"/>
      <c r="H18" s="62">
        <f t="shared" si="2"/>
        <v>7.6470588235294112</v>
      </c>
      <c r="I18" s="25"/>
      <c r="J18" s="55" t="s">
        <v>7</v>
      </c>
      <c r="K18" s="55" t="s">
        <v>7</v>
      </c>
      <c r="L18" s="55" t="s">
        <v>7</v>
      </c>
      <c r="M18" s="55" t="s">
        <v>7</v>
      </c>
      <c r="N18" s="55" t="s">
        <v>7</v>
      </c>
      <c r="O18" s="55" t="s">
        <v>7</v>
      </c>
      <c r="P18" s="55" t="s">
        <v>7</v>
      </c>
      <c r="Q18" s="55" t="s">
        <v>75</v>
      </c>
      <c r="R18" s="55" t="s">
        <v>7</v>
      </c>
      <c r="S18" s="55" t="s">
        <v>75</v>
      </c>
      <c r="T18" s="55" t="s">
        <v>7</v>
      </c>
      <c r="U18" s="55" t="s">
        <v>7</v>
      </c>
      <c r="V18" s="55" t="s">
        <v>7</v>
      </c>
      <c r="W18" s="55" t="s">
        <v>75</v>
      </c>
      <c r="X18" s="55" t="s">
        <v>7</v>
      </c>
      <c r="Y18" s="55" t="s">
        <v>75</v>
      </c>
      <c r="Z18" s="55" t="s">
        <v>7</v>
      </c>
      <c r="AA18" s="25"/>
      <c r="AB18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</row>
    <row r="19" spans="1:152" s="26" customFormat="1">
      <c r="A19" s="25"/>
      <c r="B19" s="53">
        <v>13</v>
      </c>
      <c r="C19" s="53" t="s">
        <v>35</v>
      </c>
      <c r="D19" s="25"/>
      <c r="E19" s="54">
        <f t="shared" si="1"/>
        <v>28</v>
      </c>
      <c r="F19" s="27">
        <f t="shared" si="5"/>
        <v>0.17647058823529416</v>
      </c>
      <c r="G19" s="25"/>
      <c r="H19" s="62">
        <f t="shared" si="2"/>
        <v>1.7647058823529416</v>
      </c>
      <c r="I19" s="25"/>
      <c r="J19" s="55" t="s">
        <v>7</v>
      </c>
      <c r="K19" s="55" t="s">
        <v>7</v>
      </c>
      <c r="L19" s="55" t="s">
        <v>7</v>
      </c>
      <c r="M19" s="55" t="s">
        <v>75</v>
      </c>
      <c r="N19" s="55" t="s">
        <v>75</v>
      </c>
      <c r="O19" s="55" t="s">
        <v>75</v>
      </c>
      <c r="P19" s="55" t="s">
        <v>75</v>
      </c>
      <c r="Q19" s="55" t="s">
        <v>75</v>
      </c>
      <c r="R19" s="55" t="s">
        <v>75</v>
      </c>
      <c r="S19" s="55" t="s">
        <v>75</v>
      </c>
      <c r="T19" s="55" t="s">
        <v>75</v>
      </c>
      <c r="U19" s="55" t="s">
        <v>75</v>
      </c>
      <c r="V19" s="55" t="s">
        <v>75</v>
      </c>
      <c r="W19" s="55" t="s">
        <v>75</v>
      </c>
      <c r="X19" s="55" t="s">
        <v>75</v>
      </c>
      <c r="Y19" s="55" t="s">
        <v>75</v>
      </c>
      <c r="Z19" s="55" t="s">
        <v>75</v>
      </c>
      <c r="AA19" s="25"/>
      <c r="AB19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</row>
    <row r="20" spans="1:152" s="26" customFormat="1">
      <c r="A20" s="25"/>
      <c r="B20" s="53">
        <v>14</v>
      </c>
      <c r="C20" s="53" t="s">
        <v>36</v>
      </c>
      <c r="D20" s="25"/>
      <c r="E20" s="54">
        <f t="shared" si="1"/>
        <v>3</v>
      </c>
      <c r="F20" s="27">
        <f t="shared" si="5"/>
        <v>0.91176470588235292</v>
      </c>
      <c r="G20" s="25"/>
      <c r="H20" s="62">
        <f t="shared" si="2"/>
        <v>9.117647058823529</v>
      </c>
      <c r="I20" s="25"/>
      <c r="J20" s="55" t="s">
        <v>7</v>
      </c>
      <c r="K20" s="55" t="s">
        <v>7</v>
      </c>
      <c r="L20" s="55" t="s">
        <v>7</v>
      </c>
      <c r="M20" s="55" t="s">
        <v>7</v>
      </c>
      <c r="N20" s="55" t="s">
        <v>7</v>
      </c>
      <c r="O20" s="55" t="s">
        <v>7</v>
      </c>
      <c r="P20" s="55" t="s">
        <v>7</v>
      </c>
      <c r="Q20" s="55" t="s">
        <v>7</v>
      </c>
      <c r="R20" s="55" t="s">
        <v>7</v>
      </c>
      <c r="S20" s="55" t="s">
        <v>7</v>
      </c>
      <c r="T20" s="55" t="s">
        <v>7</v>
      </c>
      <c r="U20" s="55" t="s">
        <v>7</v>
      </c>
      <c r="V20" s="55" t="s">
        <v>7</v>
      </c>
      <c r="W20" s="55" t="s">
        <v>7</v>
      </c>
      <c r="X20" s="55" t="s">
        <v>77</v>
      </c>
      <c r="Y20" s="55" t="s">
        <v>75</v>
      </c>
      <c r="Z20" s="55" t="s">
        <v>7</v>
      </c>
      <c r="AA20" s="25"/>
      <c r="AB20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</row>
    <row r="21" spans="1:152" s="26" customFormat="1">
      <c r="A21" s="25"/>
      <c r="B21" s="53">
        <v>15</v>
      </c>
      <c r="C21" s="53" t="s">
        <v>37</v>
      </c>
      <c r="D21" s="25"/>
      <c r="E21" s="54">
        <f t="shared" si="1"/>
        <v>7</v>
      </c>
      <c r="F21" s="27">
        <f t="shared" si="3"/>
        <v>0.79411764705882359</v>
      </c>
      <c r="G21" s="25"/>
      <c r="H21" s="62">
        <v>6</v>
      </c>
      <c r="I21" s="25"/>
      <c r="J21" s="55" t="s">
        <v>7</v>
      </c>
      <c r="K21" s="55" t="s">
        <v>7</v>
      </c>
      <c r="L21" s="55" t="s">
        <v>7</v>
      </c>
      <c r="M21" s="55" t="s">
        <v>7</v>
      </c>
      <c r="N21" s="55" t="s">
        <v>7</v>
      </c>
      <c r="O21" s="55" t="s">
        <v>7</v>
      </c>
      <c r="P21" s="55" t="s">
        <v>7</v>
      </c>
      <c r="Q21" s="55" t="s">
        <v>75</v>
      </c>
      <c r="R21" s="55" t="s">
        <v>7</v>
      </c>
      <c r="S21" s="55" t="s">
        <v>75</v>
      </c>
      <c r="T21" s="55" t="s">
        <v>7</v>
      </c>
      <c r="U21" s="55" t="s">
        <v>7</v>
      </c>
      <c r="V21" s="55" t="s">
        <v>7</v>
      </c>
      <c r="W21" s="55" t="s">
        <v>75</v>
      </c>
      <c r="X21" s="55" t="s">
        <v>77</v>
      </c>
      <c r="Y21" s="55" t="s">
        <v>7</v>
      </c>
      <c r="Z21" s="55" t="s">
        <v>7</v>
      </c>
      <c r="AA21" s="25"/>
      <c r="AB21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</row>
    <row r="22" spans="1:152" s="26" customFormat="1">
      <c r="A22" s="25"/>
      <c r="B22" s="53">
        <v>16</v>
      </c>
      <c r="C22" s="53" t="s">
        <v>38</v>
      </c>
      <c r="D22" s="25"/>
      <c r="E22" s="54">
        <f t="shared" si="1"/>
        <v>1</v>
      </c>
      <c r="F22" s="27">
        <f t="shared" si="3"/>
        <v>0.97058823529411764</v>
      </c>
      <c r="G22" s="25"/>
      <c r="H22" s="62">
        <f t="shared" si="2"/>
        <v>9.7058823529411757</v>
      </c>
      <c r="I22" s="25"/>
      <c r="J22" s="55" t="s">
        <v>7</v>
      </c>
      <c r="K22" s="55" t="s">
        <v>7</v>
      </c>
      <c r="L22" s="55" t="s">
        <v>7</v>
      </c>
      <c r="M22" s="55" t="s">
        <v>7</v>
      </c>
      <c r="N22" s="55" t="s">
        <v>7</v>
      </c>
      <c r="O22" s="55" t="s">
        <v>7</v>
      </c>
      <c r="P22" s="55" t="s">
        <v>7</v>
      </c>
      <c r="Q22" s="55" t="s">
        <v>7</v>
      </c>
      <c r="R22" s="55" t="s">
        <v>7</v>
      </c>
      <c r="S22" s="55" t="s">
        <v>7</v>
      </c>
      <c r="T22" s="55" t="s">
        <v>7</v>
      </c>
      <c r="U22" s="55" t="s">
        <v>7</v>
      </c>
      <c r="V22" s="55" t="s">
        <v>7</v>
      </c>
      <c r="W22" s="55" t="s">
        <v>7</v>
      </c>
      <c r="X22" s="55" t="s">
        <v>77</v>
      </c>
      <c r="Y22" s="55" t="s">
        <v>7</v>
      </c>
      <c r="Z22" s="55" t="s">
        <v>7</v>
      </c>
      <c r="AA22" s="25"/>
      <c r="AB22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</row>
    <row r="23" spans="1:152" s="26" customFormat="1">
      <c r="A23" s="25"/>
      <c r="B23" s="53">
        <v>17</v>
      </c>
      <c r="C23" s="53" t="s">
        <v>39</v>
      </c>
      <c r="D23" s="25"/>
      <c r="E23" s="54">
        <f t="shared" si="1"/>
        <v>18</v>
      </c>
      <c r="F23" s="27">
        <f t="shared" si="3"/>
        <v>0.47058823529411764</v>
      </c>
      <c r="G23" s="25"/>
      <c r="H23" s="62">
        <f t="shared" si="2"/>
        <v>4.7058823529411766</v>
      </c>
      <c r="I23" s="25"/>
      <c r="J23" s="55" t="s">
        <v>75</v>
      </c>
      <c r="K23" s="55" t="s">
        <v>75</v>
      </c>
      <c r="L23" s="55" t="s">
        <v>7</v>
      </c>
      <c r="M23" s="55" t="s">
        <v>7</v>
      </c>
      <c r="N23" s="55" t="s">
        <v>24</v>
      </c>
      <c r="O23" s="55" t="s">
        <v>24</v>
      </c>
      <c r="P23" s="55" t="s">
        <v>24</v>
      </c>
      <c r="Q23" s="55" t="s">
        <v>24</v>
      </c>
      <c r="R23" s="55" t="s">
        <v>24</v>
      </c>
      <c r="S23" s="55" t="s">
        <v>24</v>
      </c>
      <c r="T23" s="55" t="s">
        <v>75</v>
      </c>
      <c r="U23" s="55" t="s">
        <v>75</v>
      </c>
      <c r="V23" s="55" t="s">
        <v>75</v>
      </c>
      <c r="W23" s="55" t="s">
        <v>75</v>
      </c>
      <c r="X23" s="55" t="s">
        <v>75</v>
      </c>
      <c r="Y23" s="55" t="s">
        <v>75</v>
      </c>
      <c r="Z23" s="55" t="s">
        <v>75</v>
      </c>
      <c r="AA23" s="25"/>
      <c r="AB23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</row>
    <row r="24" spans="1:152" s="26" customFormat="1">
      <c r="A24" s="25"/>
      <c r="B24" s="53">
        <v>18</v>
      </c>
      <c r="C24" s="53" t="s">
        <v>40</v>
      </c>
      <c r="D24" s="25"/>
      <c r="E24" s="54">
        <f t="shared" si="1"/>
        <v>28</v>
      </c>
      <c r="F24" s="27">
        <f t="shared" si="3"/>
        <v>0.17647058823529416</v>
      </c>
      <c r="G24" s="25"/>
      <c r="H24" s="62">
        <f t="shared" si="2"/>
        <v>1.7647058823529416</v>
      </c>
      <c r="I24" s="25"/>
      <c r="J24" s="55" t="s">
        <v>7</v>
      </c>
      <c r="K24" s="55" t="s">
        <v>75</v>
      </c>
      <c r="L24" s="55" t="s">
        <v>7</v>
      </c>
      <c r="M24" s="55" t="s">
        <v>7</v>
      </c>
      <c r="N24" s="55" t="s">
        <v>75</v>
      </c>
      <c r="O24" s="55" t="s">
        <v>75</v>
      </c>
      <c r="P24" s="55" t="s">
        <v>75</v>
      </c>
      <c r="Q24" s="55" t="s">
        <v>75</v>
      </c>
      <c r="R24" s="55" t="s">
        <v>75</v>
      </c>
      <c r="S24" s="55" t="s">
        <v>75</v>
      </c>
      <c r="T24" s="55" t="s">
        <v>75</v>
      </c>
      <c r="U24" s="55" t="s">
        <v>75</v>
      </c>
      <c r="V24" s="55" t="s">
        <v>75</v>
      </c>
      <c r="W24" s="55" t="s">
        <v>75</v>
      </c>
      <c r="X24" s="55" t="s">
        <v>75</v>
      </c>
      <c r="Y24" s="55" t="s">
        <v>75</v>
      </c>
      <c r="Z24" s="55" t="s">
        <v>75</v>
      </c>
      <c r="AA24" s="25"/>
      <c r="AB24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</row>
    <row r="25" spans="1:152" s="26" customFormat="1">
      <c r="A25" s="25"/>
      <c r="B25" s="53">
        <v>19</v>
      </c>
      <c r="C25" s="53" t="s">
        <v>41</v>
      </c>
      <c r="D25" s="25"/>
      <c r="E25" s="54">
        <f t="shared" si="1"/>
        <v>18</v>
      </c>
      <c r="F25" s="27">
        <f t="shared" si="3"/>
        <v>0.47058823529411764</v>
      </c>
      <c r="G25" s="25"/>
      <c r="H25" s="62">
        <f t="shared" si="2"/>
        <v>4.7058823529411766</v>
      </c>
      <c r="I25" s="25"/>
      <c r="J25" s="55" t="s">
        <v>7</v>
      </c>
      <c r="K25" s="55" t="s">
        <v>7</v>
      </c>
      <c r="L25" s="55" t="s">
        <v>7</v>
      </c>
      <c r="M25" s="55" t="s">
        <v>7</v>
      </c>
      <c r="N25" s="55" t="s">
        <v>75</v>
      </c>
      <c r="O25" s="55" t="s">
        <v>75</v>
      </c>
      <c r="P25" s="55" t="s">
        <v>75</v>
      </c>
      <c r="Q25" s="55" t="s">
        <v>75</v>
      </c>
      <c r="R25" s="55" t="s">
        <v>7</v>
      </c>
      <c r="S25" s="55" t="s">
        <v>7</v>
      </c>
      <c r="T25" s="55" t="s">
        <v>75</v>
      </c>
      <c r="U25" s="55" t="s">
        <v>7</v>
      </c>
      <c r="V25" s="55" t="s">
        <v>75</v>
      </c>
      <c r="W25" s="55" t="s">
        <v>7</v>
      </c>
      <c r="X25" s="55" t="s">
        <v>75</v>
      </c>
      <c r="Y25" s="55" t="s">
        <v>75</v>
      </c>
      <c r="Z25" s="55" t="s">
        <v>75</v>
      </c>
      <c r="AA25" s="25"/>
      <c r="AB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</row>
    <row r="26" spans="1:152" s="26" customFormat="1">
      <c r="A26" s="25"/>
      <c r="B26" s="53">
        <v>20</v>
      </c>
      <c r="C26" s="53" t="s">
        <v>42</v>
      </c>
      <c r="D26" s="25"/>
      <c r="E26" s="54">
        <f t="shared" si="1"/>
        <v>13</v>
      </c>
      <c r="F26" s="27">
        <f t="shared" si="3"/>
        <v>0.61764705882352944</v>
      </c>
      <c r="G26" s="25"/>
      <c r="H26" s="62">
        <f t="shared" si="2"/>
        <v>6.1764705882352944</v>
      </c>
      <c r="I26" s="25"/>
      <c r="J26" s="55" t="s">
        <v>75</v>
      </c>
      <c r="K26" s="55" t="s">
        <v>75</v>
      </c>
      <c r="L26" s="55" t="s">
        <v>7</v>
      </c>
      <c r="M26" s="55" t="s">
        <v>7</v>
      </c>
      <c r="N26" s="55" t="s">
        <v>7</v>
      </c>
      <c r="O26" s="55" t="s">
        <v>75</v>
      </c>
      <c r="P26" s="55" t="s">
        <v>75</v>
      </c>
      <c r="Q26" s="55" t="s">
        <v>75</v>
      </c>
      <c r="R26" s="55" t="s">
        <v>75</v>
      </c>
      <c r="S26" s="55" t="s">
        <v>7</v>
      </c>
      <c r="T26" s="55" t="s">
        <v>7</v>
      </c>
      <c r="U26" s="55" t="s">
        <v>7</v>
      </c>
      <c r="V26" s="55" t="s">
        <v>7</v>
      </c>
      <c r="W26" s="55" t="s">
        <v>7</v>
      </c>
      <c r="X26" s="55" t="s">
        <v>77</v>
      </c>
      <c r="Y26" s="55" t="s">
        <v>7</v>
      </c>
      <c r="Z26" s="55" t="s">
        <v>7</v>
      </c>
      <c r="AA26" s="25"/>
      <c r="AB26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</row>
    <row r="27" spans="1:152" s="26" customFormat="1">
      <c r="A27" s="25"/>
      <c r="B27" s="53">
        <v>21</v>
      </c>
      <c r="C27" s="53" t="s">
        <v>43</v>
      </c>
      <c r="D27" s="25"/>
      <c r="E27" s="54">
        <f t="shared" si="1"/>
        <v>8</v>
      </c>
      <c r="F27" s="27">
        <f t="shared" si="3"/>
        <v>0.76470588235294112</v>
      </c>
      <c r="G27" s="25"/>
      <c r="H27" s="62">
        <f t="shared" si="2"/>
        <v>7.6470588235294112</v>
      </c>
      <c r="I27" s="25"/>
      <c r="J27" s="55" t="s">
        <v>7</v>
      </c>
      <c r="K27" s="55" t="s">
        <v>7</v>
      </c>
      <c r="L27" s="55" t="s">
        <v>7</v>
      </c>
      <c r="M27" s="55" t="s">
        <v>7</v>
      </c>
      <c r="N27" s="55" t="s">
        <v>7</v>
      </c>
      <c r="O27" s="55" t="s">
        <v>75</v>
      </c>
      <c r="P27" s="55" t="s">
        <v>7</v>
      </c>
      <c r="Q27" s="55" t="s">
        <v>7</v>
      </c>
      <c r="R27" s="55" t="s">
        <v>7</v>
      </c>
      <c r="S27" s="55" t="s">
        <v>7</v>
      </c>
      <c r="T27" s="55" t="s">
        <v>7</v>
      </c>
      <c r="U27" s="55" t="s">
        <v>7</v>
      </c>
      <c r="V27" s="55" t="s">
        <v>7</v>
      </c>
      <c r="W27" s="55" t="s">
        <v>7</v>
      </c>
      <c r="X27" s="55" t="s">
        <v>75</v>
      </c>
      <c r="Y27" s="55" t="s">
        <v>75</v>
      </c>
      <c r="Z27" s="55" t="s">
        <v>75</v>
      </c>
      <c r="AA27" s="25"/>
      <c r="AB27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</row>
    <row r="28" spans="1:152" s="26" customFormat="1">
      <c r="A28" s="25"/>
      <c r="B28" s="53">
        <v>22</v>
      </c>
      <c r="C28" s="53" t="s">
        <v>44</v>
      </c>
      <c r="D28" s="25"/>
      <c r="E28" s="54">
        <f t="shared" si="1"/>
        <v>14</v>
      </c>
      <c r="F28" s="27">
        <f t="shared" si="3"/>
        <v>0.58823529411764708</v>
      </c>
      <c r="G28" s="25"/>
      <c r="H28" s="62">
        <f t="shared" si="2"/>
        <v>5.882352941176471</v>
      </c>
      <c r="I28" s="25"/>
      <c r="J28" s="55" t="s">
        <v>7</v>
      </c>
      <c r="K28" s="55" t="s">
        <v>7</v>
      </c>
      <c r="L28" s="55" t="s">
        <v>7</v>
      </c>
      <c r="M28" s="55" t="s">
        <v>7</v>
      </c>
      <c r="N28" s="55" t="s">
        <v>75</v>
      </c>
      <c r="O28" s="55" t="s">
        <v>75</v>
      </c>
      <c r="P28" s="55" t="s">
        <v>7</v>
      </c>
      <c r="Q28" s="55" t="s">
        <v>75</v>
      </c>
      <c r="R28" s="55" t="s">
        <v>7</v>
      </c>
      <c r="S28" s="55" t="s">
        <v>24</v>
      </c>
      <c r="T28" s="55" t="s">
        <v>75</v>
      </c>
      <c r="U28" s="55" t="s">
        <v>7</v>
      </c>
      <c r="V28" s="55" t="s">
        <v>75</v>
      </c>
      <c r="W28" s="55" t="s">
        <v>7</v>
      </c>
      <c r="X28" s="55" t="s">
        <v>75</v>
      </c>
      <c r="Y28" s="55" t="s">
        <v>7</v>
      </c>
      <c r="Z28" s="55" t="s">
        <v>75</v>
      </c>
      <c r="AA28" s="25"/>
      <c r="AB28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</row>
    <row r="29" spans="1:152" s="26" customFormat="1">
      <c r="A29" s="25"/>
      <c r="B29" s="53">
        <v>23</v>
      </c>
      <c r="C29" s="53" t="s">
        <v>45</v>
      </c>
      <c r="D29" s="25"/>
      <c r="E29" s="54">
        <f t="shared" si="1"/>
        <v>0</v>
      </c>
      <c r="F29" s="27">
        <f t="shared" si="3"/>
        <v>1</v>
      </c>
      <c r="G29" s="25"/>
      <c r="H29" s="62">
        <f t="shared" si="2"/>
        <v>10</v>
      </c>
      <c r="I29" s="25"/>
      <c r="J29" s="55" t="s">
        <v>7</v>
      </c>
      <c r="K29" s="55" t="s">
        <v>7</v>
      </c>
      <c r="L29" s="55" t="s">
        <v>7</v>
      </c>
      <c r="M29" s="55" t="s">
        <v>7</v>
      </c>
      <c r="N29" s="55" t="s">
        <v>7</v>
      </c>
      <c r="O29" s="55" t="s">
        <v>7</v>
      </c>
      <c r="P29" s="55" t="s">
        <v>7</v>
      </c>
      <c r="Q29" s="55" t="s">
        <v>7</v>
      </c>
      <c r="R29" s="55" t="s">
        <v>7</v>
      </c>
      <c r="S29" s="55" t="s">
        <v>7</v>
      </c>
      <c r="T29" s="55" t="s">
        <v>7</v>
      </c>
      <c r="U29" s="55" t="s">
        <v>7</v>
      </c>
      <c r="V29" s="55" t="s">
        <v>7</v>
      </c>
      <c r="W29" s="55" t="s">
        <v>7</v>
      </c>
      <c r="X29" s="55" t="s">
        <v>7</v>
      </c>
      <c r="Y29" s="55" t="s">
        <v>7</v>
      </c>
      <c r="Z29" s="55" t="s">
        <v>7</v>
      </c>
      <c r="AA29" s="25"/>
      <c r="AB29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</row>
    <row r="30" spans="1:152" s="26" customFormat="1">
      <c r="A30" s="25"/>
      <c r="B30" s="53">
        <v>24</v>
      </c>
      <c r="C30" s="53" t="s">
        <v>46</v>
      </c>
      <c r="D30" s="25"/>
      <c r="E30" s="54">
        <f t="shared" si="1"/>
        <v>0</v>
      </c>
      <c r="F30" s="27">
        <f t="shared" si="3"/>
        <v>1</v>
      </c>
      <c r="G30" s="25"/>
      <c r="H30" s="62">
        <f t="shared" si="2"/>
        <v>10</v>
      </c>
      <c r="I30" s="25"/>
      <c r="J30" s="55" t="s">
        <v>7</v>
      </c>
      <c r="K30" s="55" t="s">
        <v>7</v>
      </c>
      <c r="L30" s="55" t="s">
        <v>7</v>
      </c>
      <c r="M30" s="55" t="s">
        <v>7</v>
      </c>
      <c r="N30" s="55" t="s">
        <v>7</v>
      </c>
      <c r="O30" s="55" t="s">
        <v>24</v>
      </c>
      <c r="P30" s="55" t="s">
        <v>7</v>
      </c>
      <c r="Q30" s="55" t="s">
        <v>7</v>
      </c>
      <c r="R30" s="55" t="s">
        <v>7</v>
      </c>
      <c r="S30" s="55" t="s">
        <v>7</v>
      </c>
      <c r="T30" s="55" t="s">
        <v>7</v>
      </c>
      <c r="U30" s="55" t="s">
        <v>7</v>
      </c>
      <c r="V30" s="55" t="s">
        <v>7</v>
      </c>
      <c r="W30" s="55" t="s">
        <v>7</v>
      </c>
      <c r="X30" s="55" t="s">
        <v>7</v>
      </c>
      <c r="Y30" s="55" t="s">
        <v>7</v>
      </c>
      <c r="Z30" s="55" t="s">
        <v>7</v>
      </c>
      <c r="AA30" s="25"/>
      <c r="AB30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</row>
    <row r="31" spans="1:152" s="26" customFormat="1">
      <c r="A31" s="25"/>
      <c r="B31" s="57">
        <v>25</v>
      </c>
      <c r="C31" s="57" t="s">
        <v>47</v>
      </c>
      <c r="D31" s="25"/>
      <c r="E31" s="58">
        <f t="shared" si="1"/>
        <v>34</v>
      </c>
      <c r="F31" s="59">
        <f t="shared" si="3"/>
        <v>0</v>
      </c>
      <c r="G31" s="25"/>
      <c r="H31" s="62">
        <f t="shared" si="2"/>
        <v>0</v>
      </c>
      <c r="I31" s="25"/>
      <c r="J31" s="60" t="s">
        <v>75</v>
      </c>
      <c r="K31" s="60" t="s">
        <v>75</v>
      </c>
      <c r="L31" s="60" t="s">
        <v>75</v>
      </c>
      <c r="M31" s="60" t="s">
        <v>75</v>
      </c>
      <c r="N31" s="60" t="s">
        <v>75</v>
      </c>
      <c r="O31" s="60" t="s">
        <v>75</v>
      </c>
      <c r="P31" s="60" t="s">
        <v>75</v>
      </c>
      <c r="Q31" s="60" t="s">
        <v>75</v>
      </c>
      <c r="R31" s="60" t="s">
        <v>75</v>
      </c>
      <c r="S31" s="60" t="s">
        <v>75</v>
      </c>
      <c r="T31" s="60" t="s">
        <v>75</v>
      </c>
      <c r="U31" s="60" t="s">
        <v>75</v>
      </c>
      <c r="V31" s="60" t="s">
        <v>75</v>
      </c>
      <c r="W31" s="55" t="s">
        <v>75</v>
      </c>
      <c r="X31" s="60" t="s">
        <v>75</v>
      </c>
      <c r="Y31" s="55" t="s">
        <v>75</v>
      </c>
      <c r="Z31" s="60" t="s">
        <v>75</v>
      </c>
      <c r="AA31" s="25"/>
      <c r="AB31" s="61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</row>
    <row r="32" spans="1:152" s="26" customFormat="1">
      <c r="A32" s="25"/>
      <c r="B32" s="53">
        <v>26</v>
      </c>
      <c r="C32" s="53" t="s">
        <v>48</v>
      </c>
      <c r="D32" s="25"/>
      <c r="E32" s="54">
        <f t="shared" si="1"/>
        <v>0</v>
      </c>
      <c r="F32" s="27">
        <f t="shared" si="3"/>
        <v>1</v>
      </c>
      <c r="G32" s="25"/>
      <c r="H32" s="62">
        <f t="shared" si="2"/>
        <v>10</v>
      </c>
      <c r="I32" s="25"/>
      <c r="J32" s="55" t="s">
        <v>7</v>
      </c>
      <c r="K32" s="55" t="s">
        <v>7</v>
      </c>
      <c r="L32" s="55" t="s">
        <v>7</v>
      </c>
      <c r="M32" s="55" t="s">
        <v>7</v>
      </c>
      <c r="N32" s="55" t="s">
        <v>7</v>
      </c>
      <c r="O32" s="55" t="s">
        <v>7</v>
      </c>
      <c r="P32" s="55" t="s">
        <v>7</v>
      </c>
      <c r="Q32" s="55" t="s">
        <v>7</v>
      </c>
      <c r="R32" s="55" t="s">
        <v>7</v>
      </c>
      <c r="S32" s="55" t="s">
        <v>7</v>
      </c>
      <c r="T32" s="55" t="s">
        <v>7</v>
      </c>
      <c r="U32" s="55" t="s">
        <v>7</v>
      </c>
      <c r="V32" s="55" t="s">
        <v>7</v>
      </c>
      <c r="W32" s="55" t="s">
        <v>7</v>
      </c>
      <c r="X32" s="55" t="s">
        <v>7</v>
      </c>
      <c r="Y32" s="55" t="s">
        <v>7</v>
      </c>
      <c r="Z32" s="55" t="s">
        <v>7</v>
      </c>
      <c r="AA32" s="25"/>
      <c r="AB32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</row>
    <row r="33" spans="1:152" s="26" customFormat="1">
      <c r="A33" s="25"/>
      <c r="B33" s="53">
        <v>27</v>
      </c>
      <c r="C33" s="53" t="s">
        <v>49</v>
      </c>
      <c r="D33" s="25"/>
      <c r="E33" s="54">
        <f t="shared" si="1"/>
        <v>22</v>
      </c>
      <c r="F33" s="27">
        <f t="shared" si="3"/>
        <v>0.3529411764705882</v>
      </c>
      <c r="G33" s="25"/>
      <c r="H33" s="62">
        <f t="shared" si="2"/>
        <v>3.5294117647058822</v>
      </c>
      <c r="I33" s="25"/>
      <c r="J33" s="55" t="s">
        <v>7</v>
      </c>
      <c r="K33" s="55" t="s">
        <v>75</v>
      </c>
      <c r="L33" s="55" t="s">
        <v>75</v>
      </c>
      <c r="M33" s="55" t="s">
        <v>75</v>
      </c>
      <c r="N33" s="55" t="s">
        <v>75</v>
      </c>
      <c r="O33" s="55" t="s">
        <v>7</v>
      </c>
      <c r="P33" s="55" t="s">
        <v>7</v>
      </c>
      <c r="Q33" s="55" t="s">
        <v>75</v>
      </c>
      <c r="R33" s="55" t="s">
        <v>7</v>
      </c>
      <c r="S33" s="55" t="s">
        <v>75</v>
      </c>
      <c r="T33" s="55" t="s">
        <v>75</v>
      </c>
      <c r="U33" s="55" t="s">
        <v>75</v>
      </c>
      <c r="V33" s="55" t="s">
        <v>7</v>
      </c>
      <c r="W33" s="55" t="s">
        <v>7</v>
      </c>
      <c r="X33" s="55" t="s">
        <v>75</v>
      </c>
      <c r="Y33" s="55" t="s">
        <v>75</v>
      </c>
      <c r="Z33" s="55" t="s">
        <v>75</v>
      </c>
      <c r="AA33" s="25"/>
      <c r="AB33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</row>
    <row r="34" spans="1:152" s="26" customFormat="1">
      <c r="A34" s="25"/>
      <c r="B34" s="53">
        <v>28</v>
      </c>
      <c r="C34" s="53" t="s">
        <v>50</v>
      </c>
      <c r="D34" s="25"/>
      <c r="E34" s="54">
        <f t="shared" si="1"/>
        <v>30</v>
      </c>
      <c r="F34" s="27">
        <f t="shared" si="3"/>
        <v>0.11764705882352944</v>
      </c>
      <c r="G34" s="25"/>
      <c r="H34" s="62">
        <f t="shared" si="2"/>
        <v>1.1764705882352944</v>
      </c>
      <c r="I34" s="25"/>
      <c r="J34" s="55" t="s">
        <v>75</v>
      </c>
      <c r="K34" s="55" t="s">
        <v>75</v>
      </c>
      <c r="L34" s="55" t="s">
        <v>75</v>
      </c>
      <c r="M34" s="55" t="s">
        <v>7</v>
      </c>
      <c r="N34" s="55" t="s">
        <v>7</v>
      </c>
      <c r="O34" s="55" t="s">
        <v>75</v>
      </c>
      <c r="P34" s="55" t="s">
        <v>75</v>
      </c>
      <c r="Q34" s="55" t="s">
        <v>75</v>
      </c>
      <c r="R34" s="55" t="s">
        <v>75</v>
      </c>
      <c r="S34" s="55" t="s">
        <v>75</v>
      </c>
      <c r="T34" s="55" t="s">
        <v>75</v>
      </c>
      <c r="U34" s="55" t="s">
        <v>75</v>
      </c>
      <c r="V34" s="55" t="s">
        <v>75</v>
      </c>
      <c r="W34" s="55" t="s">
        <v>75</v>
      </c>
      <c r="X34" s="55" t="s">
        <v>75</v>
      </c>
      <c r="Y34" s="55" t="s">
        <v>75</v>
      </c>
      <c r="Z34" s="55" t="s">
        <v>75</v>
      </c>
      <c r="AA34" s="25"/>
      <c r="AB34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</row>
    <row r="35" spans="1:152" s="26" customFormat="1">
      <c r="A35" s="25"/>
      <c r="B35" s="53">
        <v>29</v>
      </c>
      <c r="C35" s="53" t="s">
        <v>51</v>
      </c>
      <c r="D35" s="25"/>
      <c r="E35" s="54">
        <f t="shared" si="1"/>
        <v>32</v>
      </c>
      <c r="F35" s="27">
        <f t="shared" si="3"/>
        <v>5.8823529411764719E-2</v>
      </c>
      <c r="G35" s="25"/>
      <c r="H35" s="62">
        <f t="shared" si="2"/>
        <v>0.58823529411764719</v>
      </c>
      <c r="I35" s="25"/>
      <c r="J35" s="55" t="s">
        <v>75</v>
      </c>
      <c r="K35" s="55" t="s">
        <v>7</v>
      </c>
      <c r="L35" s="55" t="s">
        <v>75</v>
      </c>
      <c r="M35" s="55" t="s">
        <v>75</v>
      </c>
      <c r="N35" s="55" t="s">
        <v>75</v>
      </c>
      <c r="O35" s="55" t="s">
        <v>75</v>
      </c>
      <c r="P35" s="55" t="s">
        <v>75</v>
      </c>
      <c r="Q35" s="55" t="s">
        <v>75</v>
      </c>
      <c r="R35" s="55" t="s">
        <v>75</v>
      </c>
      <c r="S35" s="55" t="s">
        <v>75</v>
      </c>
      <c r="T35" s="55" t="s">
        <v>75</v>
      </c>
      <c r="U35" s="55" t="s">
        <v>75</v>
      </c>
      <c r="V35" s="55" t="s">
        <v>75</v>
      </c>
      <c r="W35" s="55" t="s">
        <v>75</v>
      </c>
      <c r="X35" s="55" t="s">
        <v>75</v>
      </c>
      <c r="Y35" s="55" t="s">
        <v>75</v>
      </c>
      <c r="Z35" s="55" t="s">
        <v>75</v>
      </c>
      <c r="AA35" s="25"/>
      <c r="AB3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</row>
    <row r="36" spans="1:152" s="26" customFormat="1">
      <c r="A36" s="25"/>
      <c r="B36" s="53">
        <v>30</v>
      </c>
      <c r="C36" s="53" t="s">
        <v>52</v>
      </c>
      <c r="D36" s="25"/>
      <c r="E36" s="54">
        <f t="shared" si="1"/>
        <v>14</v>
      </c>
      <c r="F36" s="27">
        <f t="shared" si="3"/>
        <v>0.58823529411764708</v>
      </c>
      <c r="G36" s="25"/>
      <c r="H36" s="62">
        <f t="shared" si="2"/>
        <v>5.882352941176471</v>
      </c>
      <c r="I36" s="25"/>
      <c r="J36" s="55" t="s">
        <v>75</v>
      </c>
      <c r="K36" s="55" t="s">
        <v>7</v>
      </c>
      <c r="L36" s="55" t="s">
        <v>75</v>
      </c>
      <c r="M36" s="55" t="s">
        <v>75</v>
      </c>
      <c r="N36" s="55" t="s">
        <v>7</v>
      </c>
      <c r="O36" s="55" t="s">
        <v>7</v>
      </c>
      <c r="P36" s="55" t="s">
        <v>7</v>
      </c>
      <c r="Q36" s="55" t="s">
        <v>7</v>
      </c>
      <c r="R36" s="55" t="s">
        <v>75</v>
      </c>
      <c r="S36" s="55" t="s">
        <v>7</v>
      </c>
      <c r="T36" s="55" t="s">
        <v>7</v>
      </c>
      <c r="U36" s="55" t="s">
        <v>7</v>
      </c>
      <c r="V36" s="55" t="s">
        <v>7</v>
      </c>
      <c r="W36" s="55" t="s">
        <v>7</v>
      </c>
      <c r="X36" s="55" t="s">
        <v>75</v>
      </c>
      <c r="Y36" s="55" t="s">
        <v>75</v>
      </c>
      <c r="Z36" s="55" t="s">
        <v>75</v>
      </c>
      <c r="AA36" s="25"/>
      <c r="AB36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</row>
    <row r="37" spans="1:152" s="26" customFormat="1">
      <c r="A37" s="25"/>
      <c r="B37" s="53">
        <v>31</v>
      </c>
      <c r="C37" s="53" t="s">
        <v>53</v>
      </c>
      <c r="D37" s="25"/>
      <c r="E37" s="54">
        <f t="shared" si="1"/>
        <v>0</v>
      </c>
      <c r="F37" s="27">
        <f t="shared" si="3"/>
        <v>1</v>
      </c>
      <c r="G37" s="25"/>
      <c r="H37" s="62">
        <f t="shared" si="2"/>
        <v>10</v>
      </c>
      <c r="I37" s="25"/>
      <c r="J37" s="55" t="s">
        <v>7</v>
      </c>
      <c r="K37" s="55" t="s">
        <v>7</v>
      </c>
      <c r="L37" s="55" t="s">
        <v>7</v>
      </c>
      <c r="M37" s="55" t="s">
        <v>7</v>
      </c>
      <c r="N37" s="55" t="s">
        <v>7</v>
      </c>
      <c r="O37" s="55" t="s">
        <v>7</v>
      </c>
      <c r="P37" s="55" t="s">
        <v>7</v>
      </c>
      <c r="Q37" s="55" t="s">
        <v>7</v>
      </c>
      <c r="R37" s="55" t="s">
        <v>7</v>
      </c>
      <c r="S37" s="55" t="s">
        <v>7</v>
      </c>
      <c r="T37" s="55" t="s">
        <v>7</v>
      </c>
      <c r="U37" s="55" t="s">
        <v>7</v>
      </c>
      <c r="V37" s="55" t="s">
        <v>7</v>
      </c>
      <c r="W37" s="55" t="s">
        <v>7</v>
      </c>
      <c r="X37" s="55" t="s">
        <v>7</v>
      </c>
      <c r="Y37" s="55" t="s">
        <v>7</v>
      </c>
      <c r="Z37" s="55" t="s">
        <v>7</v>
      </c>
      <c r="AA37" s="25"/>
      <c r="AB37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</row>
    <row r="38" spans="1:152" s="26" customFormat="1">
      <c r="A38" s="25"/>
      <c r="B38" s="53">
        <v>32</v>
      </c>
      <c r="C38" s="53" t="s">
        <v>54</v>
      </c>
      <c r="D38" s="25"/>
      <c r="E38" s="54">
        <f t="shared" si="1"/>
        <v>14</v>
      </c>
      <c r="F38" s="27">
        <f t="shared" si="3"/>
        <v>0.58823529411764708</v>
      </c>
      <c r="G38" s="25"/>
      <c r="H38" s="62">
        <f t="shared" si="2"/>
        <v>5.882352941176471</v>
      </c>
      <c r="I38" s="25"/>
      <c r="J38" s="55" t="s">
        <v>7</v>
      </c>
      <c r="K38" s="55" t="s">
        <v>7</v>
      </c>
      <c r="L38" s="55" t="s">
        <v>7</v>
      </c>
      <c r="M38" s="55" t="s">
        <v>7</v>
      </c>
      <c r="N38" s="55" t="s">
        <v>7</v>
      </c>
      <c r="O38" s="55" t="s">
        <v>7</v>
      </c>
      <c r="P38" s="55" t="s">
        <v>7</v>
      </c>
      <c r="Q38" s="55" t="s">
        <v>75</v>
      </c>
      <c r="R38" s="55" t="s">
        <v>7</v>
      </c>
      <c r="S38" s="55" t="s">
        <v>7</v>
      </c>
      <c r="T38" s="55" t="s">
        <v>7</v>
      </c>
      <c r="U38" s="55" t="s">
        <v>75</v>
      </c>
      <c r="V38" s="55" t="s">
        <v>75</v>
      </c>
      <c r="W38" s="55" t="s">
        <v>75</v>
      </c>
      <c r="X38" s="55" t="s">
        <v>75</v>
      </c>
      <c r="Y38" s="55" t="s">
        <v>75</v>
      </c>
      <c r="Z38" s="55" t="s">
        <v>75</v>
      </c>
      <c r="AA38" s="25"/>
      <c r="AB38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</row>
    <row r="39" spans="1:152" s="26" customFormat="1">
      <c r="A39" s="25"/>
      <c r="B39" s="53">
        <v>33</v>
      </c>
      <c r="C39" s="53" t="s">
        <v>55</v>
      </c>
      <c r="D39" s="25"/>
      <c r="E39" s="54">
        <f t="shared" ref="E39:E56" si="6">COUNTIF(J39:Z39,"a")*2+COUNTIF(J39:Z39,"b")</f>
        <v>10</v>
      </c>
      <c r="F39" s="27">
        <f t="shared" si="3"/>
        <v>0.70588235294117641</v>
      </c>
      <c r="G39" s="25"/>
      <c r="H39" s="62">
        <f t="shared" si="2"/>
        <v>7.0588235294117645</v>
      </c>
      <c r="I39" s="25"/>
      <c r="J39" s="55" t="s">
        <v>7</v>
      </c>
      <c r="K39" s="55" t="s">
        <v>7</v>
      </c>
      <c r="L39" s="55" t="s">
        <v>7</v>
      </c>
      <c r="M39" s="55" t="s">
        <v>7</v>
      </c>
      <c r="N39" s="55" t="s">
        <v>7</v>
      </c>
      <c r="O39" s="55" t="s">
        <v>7</v>
      </c>
      <c r="P39" s="55" t="s">
        <v>7</v>
      </c>
      <c r="Q39" s="55" t="s">
        <v>75</v>
      </c>
      <c r="R39" s="55" t="s">
        <v>75</v>
      </c>
      <c r="S39" s="55" t="s">
        <v>75</v>
      </c>
      <c r="T39" s="55" t="s">
        <v>7</v>
      </c>
      <c r="U39" s="55" t="s">
        <v>7</v>
      </c>
      <c r="V39" s="55" t="s">
        <v>7</v>
      </c>
      <c r="W39" s="55" t="s">
        <v>75</v>
      </c>
      <c r="X39" s="55" t="s">
        <v>75</v>
      </c>
      <c r="Y39" s="55" t="s">
        <v>7</v>
      </c>
      <c r="Z39" s="55" t="s">
        <v>7</v>
      </c>
      <c r="AA39" s="25"/>
      <c r="AB39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</row>
    <row r="40" spans="1:152" s="26" customFormat="1">
      <c r="A40" s="25"/>
      <c r="B40" s="53">
        <v>34</v>
      </c>
      <c r="C40" s="53" t="s">
        <v>56</v>
      </c>
      <c r="D40" s="25"/>
      <c r="E40" s="54">
        <f t="shared" si="6"/>
        <v>0</v>
      </c>
      <c r="F40" s="27">
        <f t="shared" si="3"/>
        <v>1</v>
      </c>
      <c r="G40" s="25"/>
      <c r="H40" s="62">
        <f t="shared" si="2"/>
        <v>10</v>
      </c>
      <c r="I40" s="25"/>
      <c r="J40" s="55" t="s">
        <v>7</v>
      </c>
      <c r="K40" s="55" t="s">
        <v>7</v>
      </c>
      <c r="L40" s="55" t="s">
        <v>7</v>
      </c>
      <c r="M40" s="55" t="s">
        <v>7</v>
      </c>
      <c r="N40" s="55" t="s">
        <v>7</v>
      </c>
      <c r="O40" s="55" t="s">
        <v>24</v>
      </c>
      <c r="P40" s="55" t="s">
        <v>7</v>
      </c>
      <c r="Q40" s="55" t="s">
        <v>7</v>
      </c>
      <c r="R40" s="55" t="s">
        <v>7</v>
      </c>
      <c r="S40" s="55" t="s">
        <v>7</v>
      </c>
      <c r="T40" s="55" t="s">
        <v>7</v>
      </c>
      <c r="U40" s="55" t="s">
        <v>7</v>
      </c>
      <c r="V40" s="55" t="s">
        <v>7</v>
      </c>
      <c r="W40" s="55" t="s">
        <v>7</v>
      </c>
      <c r="X40" s="55" t="s">
        <v>7</v>
      </c>
      <c r="Y40" s="55" t="s">
        <v>7</v>
      </c>
      <c r="Z40" s="55" t="s">
        <v>7</v>
      </c>
      <c r="AA40" s="25"/>
      <c r="AB40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</row>
    <row r="41" spans="1:152" s="26" customFormat="1">
      <c r="A41" s="25"/>
      <c r="B41" s="53">
        <v>35</v>
      </c>
      <c r="C41" s="53" t="s">
        <v>57</v>
      </c>
      <c r="D41" s="25"/>
      <c r="E41" s="54">
        <f t="shared" si="6"/>
        <v>8</v>
      </c>
      <c r="F41" s="27">
        <f t="shared" si="3"/>
        <v>0.76470588235294112</v>
      </c>
      <c r="G41" s="25"/>
      <c r="H41" s="62">
        <f t="shared" si="2"/>
        <v>7.6470588235294112</v>
      </c>
      <c r="I41" s="25"/>
      <c r="J41" s="55" t="s">
        <v>7</v>
      </c>
      <c r="K41" s="55" t="s">
        <v>7</v>
      </c>
      <c r="L41" s="55" t="s">
        <v>7</v>
      </c>
      <c r="M41" s="55" t="s">
        <v>7</v>
      </c>
      <c r="N41" s="55" t="s">
        <v>7</v>
      </c>
      <c r="O41" s="55" t="s">
        <v>7</v>
      </c>
      <c r="P41" s="55" t="s">
        <v>7</v>
      </c>
      <c r="Q41" s="55" t="s">
        <v>7</v>
      </c>
      <c r="R41" s="55" t="s">
        <v>7</v>
      </c>
      <c r="S41" s="55" t="s">
        <v>7</v>
      </c>
      <c r="T41" s="55" t="s">
        <v>7</v>
      </c>
      <c r="U41" s="55" t="s">
        <v>75</v>
      </c>
      <c r="V41" s="55" t="s">
        <v>7</v>
      </c>
      <c r="W41" s="55" t="s">
        <v>7</v>
      </c>
      <c r="X41" s="55" t="s">
        <v>75</v>
      </c>
      <c r="Y41" s="55" t="s">
        <v>75</v>
      </c>
      <c r="Z41" s="55" t="s">
        <v>75</v>
      </c>
      <c r="AA41" s="25"/>
      <c r="AB41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</row>
    <row r="42" spans="1:152" s="26" customFormat="1">
      <c r="A42" s="25"/>
      <c r="B42" s="53">
        <v>36</v>
      </c>
      <c r="C42" s="53" t="s">
        <v>58</v>
      </c>
      <c r="D42" s="25"/>
      <c r="E42" s="54">
        <f t="shared" si="6"/>
        <v>22</v>
      </c>
      <c r="F42" s="27">
        <f t="shared" si="3"/>
        <v>0.3529411764705882</v>
      </c>
      <c r="G42" s="25"/>
      <c r="H42" s="62">
        <f t="shared" si="2"/>
        <v>3.5294117647058822</v>
      </c>
      <c r="I42" s="25"/>
      <c r="J42" s="55" t="s">
        <v>7</v>
      </c>
      <c r="K42" s="55" t="s">
        <v>7</v>
      </c>
      <c r="L42" s="55" t="s">
        <v>7</v>
      </c>
      <c r="M42" s="55" t="s">
        <v>75</v>
      </c>
      <c r="N42" s="55" t="s">
        <v>75</v>
      </c>
      <c r="O42" s="55" t="s">
        <v>7</v>
      </c>
      <c r="P42" s="55" t="s">
        <v>7</v>
      </c>
      <c r="Q42" s="55" t="s">
        <v>7</v>
      </c>
      <c r="R42" s="55" t="s">
        <v>75</v>
      </c>
      <c r="S42" s="55" t="s">
        <v>75</v>
      </c>
      <c r="T42" s="55" t="s">
        <v>75</v>
      </c>
      <c r="U42" s="55" t="s">
        <v>75</v>
      </c>
      <c r="V42" s="55" t="s">
        <v>75</v>
      </c>
      <c r="W42" s="55" t="s">
        <v>75</v>
      </c>
      <c r="X42" s="55" t="s">
        <v>75</v>
      </c>
      <c r="Y42" s="55" t="s">
        <v>75</v>
      </c>
      <c r="Z42" s="55" t="s">
        <v>75</v>
      </c>
      <c r="AA42" s="25"/>
      <c r="AB42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</row>
    <row r="43" spans="1:152" s="26" customFormat="1">
      <c r="A43" s="25"/>
      <c r="B43" s="53">
        <v>37</v>
      </c>
      <c r="C43" s="53" t="s">
        <v>59</v>
      </c>
      <c r="D43" s="25"/>
      <c r="E43" s="54">
        <f t="shared" si="6"/>
        <v>10</v>
      </c>
      <c r="F43" s="27">
        <f t="shared" si="3"/>
        <v>0.70588235294117641</v>
      </c>
      <c r="G43" s="25"/>
      <c r="H43" s="62">
        <v>6</v>
      </c>
      <c r="I43" s="25"/>
      <c r="J43" s="55" t="s">
        <v>75</v>
      </c>
      <c r="K43" s="55" t="s">
        <v>75</v>
      </c>
      <c r="L43" s="55" t="s">
        <v>7</v>
      </c>
      <c r="M43" s="55" t="s">
        <v>7</v>
      </c>
      <c r="N43" s="55" t="s">
        <v>7</v>
      </c>
      <c r="O43" s="55" t="s">
        <v>7</v>
      </c>
      <c r="P43" s="55" t="s">
        <v>7</v>
      </c>
      <c r="Q43" s="55" t="s">
        <v>7</v>
      </c>
      <c r="R43" s="55" t="s">
        <v>7</v>
      </c>
      <c r="S43" s="55" t="s">
        <v>7</v>
      </c>
      <c r="T43" s="55" t="s">
        <v>7</v>
      </c>
      <c r="U43" s="55" t="s">
        <v>7</v>
      </c>
      <c r="V43" s="55" t="s">
        <v>7</v>
      </c>
      <c r="W43" s="55" t="s">
        <v>75</v>
      </c>
      <c r="X43" s="55" t="s">
        <v>75</v>
      </c>
      <c r="Y43" s="55" t="s">
        <v>7</v>
      </c>
      <c r="Z43" s="55" t="s">
        <v>75</v>
      </c>
      <c r="AA43" s="25"/>
      <c r="AB43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</row>
    <row r="44" spans="1:152" s="26" customFormat="1">
      <c r="A44" s="25"/>
      <c r="B44" s="53">
        <v>38</v>
      </c>
      <c r="C44" s="53" t="s">
        <v>60</v>
      </c>
      <c r="D44" s="25"/>
      <c r="E44" s="54">
        <f t="shared" si="6"/>
        <v>9</v>
      </c>
      <c r="F44" s="27">
        <f t="shared" si="3"/>
        <v>0.73529411764705888</v>
      </c>
      <c r="G44" s="25"/>
      <c r="H44" s="62">
        <f t="shared" si="2"/>
        <v>7.3529411764705888</v>
      </c>
      <c r="I44" s="25"/>
      <c r="J44" s="55" t="s">
        <v>75</v>
      </c>
      <c r="K44" s="55" t="s">
        <v>75</v>
      </c>
      <c r="L44" s="55" t="s">
        <v>75</v>
      </c>
      <c r="M44" s="55" t="s">
        <v>7</v>
      </c>
      <c r="N44" s="55" t="s">
        <v>7</v>
      </c>
      <c r="O44" s="55" t="s">
        <v>7</v>
      </c>
      <c r="P44" s="55" t="s">
        <v>7</v>
      </c>
      <c r="Q44" s="55" t="s">
        <v>7</v>
      </c>
      <c r="R44" s="55" t="s">
        <v>7</v>
      </c>
      <c r="S44" s="55" t="s">
        <v>75</v>
      </c>
      <c r="T44" s="55" t="s">
        <v>7</v>
      </c>
      <c r="U44" s="55" t="s">
        <v>7</v>
      </c>
      <c r="V44" s="55" t="s">
        <v>7</v>
      </c>
      <c r="W44" s="55" t="s">
        <v>7</v>
      </c>
      <c r="X44" s="55" t="s">
        <v>77</v>
      </c>
      <c r="Y44" s="55" t="s">
        <v>7</v>
      </c>
      <c r="Z44" s="55" t="s">
        <v>7</v>
      </c>
      <c r="AA44" s="25"/>
      <c r="AB44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</row>
    <row r="45" spans="1:152" s="26" customFormat="1">
      <c r="A45" s="25"/>
      <c r="B45" s="53">
        <v>39</v>
      </c>
      <c r="C45" s="53" t="s">
        <v>61</v>
      </c>
      <c r="D45" s="25"/>
      <c r="E45" s="54">
        <f t="shared" si="6"/>
        <v>2</v>
      </c>
      <c r="F45" s="27">
        <f t="shared" si="3"/>
        <v>0.94117647058823528</v>
      </c>
      <c r="G45" s="25"/>
      <c r="H45" s="62">
        <f t="shared" si="2"/>
        <v>9.4117647058823533</v>
      </c>
      <c r="I45" s="25"/>
      <c r="J45" s="55" t="s">
        <v>7</v>
      </c>
      <c r="K45" s="55" t="s">
        <v>7</v>
      </c>
      <c r="L45" s="55" t="s">
        <v>7</v>
      </c>
      <c r="M45" s="55" t="s">
        <v>75</v>
      </c>
      <c r="N45" s="55" t="s">
        <v>7</v>
      </c>
      <c r="O45" s="55" t="s">
        <v>7</v>
      </c>
      <c r="P45" s="55" t="s">
        <v>7</v>
      </c>
      <c r="Q45" s="55" t="s">
        <v>7</v>
      </c>
      <c r="R45" s="55" t="s">
        <v>7</v>
      </c>
      <c r="S45" s="55" t="s">
        <v>7</v>
      </c>
      <c r="T45" s="55" t="s">
        <v>7</v>
      </c>
      <c r="U45" s="55" t="s">
        <v>7</v>
      </c>
      <c r="V45" s="55" t="s">
        <v>7</v>
      </c>
      <c r="W45" s="55" t="s">
        <v>7</v>
      </c>
      <c r="X45" s="55" t="s">
        <v>7</v>
      </c>
      <c r="Y45" s="55" t="s">
        <v>7</v>
      </c>
      <c r="Z45" s="55" t="s">
        <v>7</v>
      </c>
      <c r="AA45" s="25"/>
      <c r="AB4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</row>
    <row r="46" spans="1:152" s="26" customFormat="1">
      <c r="A46" s="25"/>
      <c r="B46" s="53">
        <v>40</v>
      </c>
      <c r="C46" s="53" t="s">
        <v>62</v>
      </c>
      <c r="D46" s="25"/>
      <c r="E46" s="54">
        <f t="shared" si="6"/>
        <v>0</v>
      </c>
      <c r="F46" s="27">
        <f t="shared" si="3"/>
        <v>1</v>
      </c>
      <c r="G46" s="25"/>
      <c r="H46" s="62">
        <f t="shared" si="2"/>
        <v>10</v>
      </c>
      <c r="I46" s="25"/>
      <c r="J46" s="55" t="s">
        <v>7</v>
      </c>
      <c r="K46" s="55" t="s">
        <v>7</v>
      </c>
      <c r="L46" s="55" t="s">
        <v>7</v>
      </c>
      <c r="M46" s="55" t="s">
        <v>7</v>
      </c>
      <c r="N46" s="55" t="s">
        <v>7</v>
      </c>
      <c r="O46" s="55" t="s">
        <v>7</v>
      </c>
      <c r="P46" s="55" t="s">
        <v>7</v>
      </c>
      <c r="Q46" s="55" t="s">
        <v>7</v>
      </c>
      <c r="R46" s="55" t="s">
        <v>7</v>
      </c>
      <c r="S46" s="55" t="s">
        <v>7</v>
      </c>
      <c r="T46" s="55" t="s">
        <v>7</v>
      </c>
      <c r="U46" s="55" t="s">
        <v>7</v>
      </c>
      <c r="V46" s="55" t="s">
        <v>7</v>
      </c>
      <c r="W46" s="55" t="s">
        <v>7</v>
      </c>
      <c r="X46" s="55" t="s">
        <v>7</v>
      </c>
      <c r="Y46" s="55" t="s">
        <v>7</v>
      </c>
      <c r="Z46" s="55" t="s">
        <v>7</v>
      </c>
      <c r="AA46" s="25"/>
      <c r="AB4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</row>
    <row r="47" spans="1:152" s="26" customFormat="1">
      <c r="A47" s="25"/>
      <c r="B47" s="53">
        <v>41</v>
      </c>
      <c r="C47" s="53" t="s">
        <v>63</v>
      </c>
      <c r="D47" s="25"/>
      <c r="E47" s="54">
        <f t="shared" si="6"/>
        <v>6</v>
      </c>
      <c r="F47" s="27">
        <f t="shared" si="3"/>
        <v>0.82352941176470584</v>
      </c>
      <c r="G47" s="25"/>
      <c r="H47" s="62">
        <f t="shared" si="2"/>
        <v>8.235294117647058</v>
      </c>
      <c r="I47" s="25"/>
      <c r="J47" s="55" t="s">
        <v>7</v>
      </c>
      <c r="K47" s="55" t="s">
        <v>7</v>
      </c>
      <c r="L47" s="55" t="s">
        <v>7</v>
      </c>
      <c r="M47" s="55" t="s">
        <v>75</v>
      </c>
      <c r="N47" s="55" t="s">
        <v>7</v>
      </c>
      <c r="O47" s="55" t="s">
        <v>7</v>
      </c>
      <c r="P47" s="55" t="s">
        <v>75</v>
      </c>
      <c r="Q47" s="55" t="s">
        <v>7</v>
      </c>
      <c r="R47" s="55" t="s">
        <v>7</v>
      </c>
      <c r="S47" s="55" t="s">
        <v>7</v>
      </c>
      <c r="T47" s="55" t="s">
        <v>7</v>
      </c>
      <c r="U47" s="55" t="s">
        <v>7</v>
      </c>
      <c r="V47" s="55" t="s">
        <v>7</v>
      </c>
      <c r="W47" s="55" t="s">
        <v>7</v>
      </c>
      <c r="X47" s="55" t="s">
        <v>75</v>
      </c>
      <c r="Y47" s="55" t="s">
        <v>7</v>
      </c>
      <c r="Z47" s="55" t="s">
        <v>7</v>
      </c>
      <c r="AA47" s="25"/>
      <c r="AB47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</row>
    <row r="48" spans="1:152" s="26" customFormat="1">
      <c r="A48" s="25"/>
      <c r="B48" s="53">
        <v>42</v>
      </c>
      <c r="C48" s="53" t="s">
        <v>64</v>
      </c>
      <c r="D48" s="25"/>
      <c r="E48" s="54">
        <f t="shared" si="6"/>
        <v>11</v>
      </c>
      <c r="F48" s="27">
        <f t="shared" si="3"/>
        <v>0.67647058823529416</v>
      </c>
      <c r="G48" s="25"/>
      <c r="H48" s="62">
        <f t="shared" si="2"/>
        <v>6.764705882352942</v>
      </c>
      <c r="I48" s="25"/>
      <c r="J48" s="55" t="s">
        <v>7</v>
      </c>
      <c r="K48" s="55" t="s">
        <v>7</v>
      </c>
      <c r="L48" s="55" t="s">
        <v>7</v>
      </c>
      <c r="M48" s="55" t="s">
        <v>75</v>
      </c>
      <c r="N48" s="55" t="s">
        <v>7</v>
      </c>
      <c r="O48" s="55" t="s">
        <v>7</v>
      </c>
      <c r="P48" s="55" t="s">
        <v>77</v>
      </c>
      <c r="Q48" s="55" t="s">
        <v>7</v>
      </c>
      <c r="R48" s="55" t="s">
        <v>75</v>
      </c>
      <c r="S48" s="55" t="s">
        <v>75</v>
      </c>
      <c r="T48" s="55" t="s">
        <v>7</v>
      </c>
      <c r="U48" s="55" t="s">
        <v>7</v>
      </c>
      <c r="V48" s="55" t="s">
        <v>75</v>
      </c>
      <c r="W48" s="55" t="s">
        <v>7</v>
      </c>
      <c r="X48" s="55" t="s">
        <v>75</v>
      </c>
      <c r="Y48" s="55" t="s">
        <v>7</v>
      </c>
      <c r="Z48" s="55" t="s">
        <v>7</v>
      </c>
      <c r="AA48" s="25"/>
      <c r="AB48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</row>
    <row r="49" spans="1:153" s="26" customFormat="1">
      <c r="A49" s="25"/>
      <c r="B49" s="53">
        <v>43</v>
      </c>
      <c r="C49" s="53" t="s">
        <v>65</v>
      </c>
      <c r="D49" s="25"/>
      <c r="E49" s="54">
        <f t="shared" si="6"/>
        <v>4</v>
      </c>
      <c r="F49" s="27">
        <f t="shared" si="3"/>
        <v>0.88235294117647056</v>
      </c>
      <c r="G49" s="25"/>
      <c r="H49" s="62">
        <f t="shared" si="2"/>
        <v>8.8235294117647065</v>
      </c>
      <c r="I49" s="25"/>
      <c r="J49" s="55" t="s">
        <v>7</v>
      </c>
      <c r="K49" s="55" t="s">
        <v>7</v>
      </c>
      <c r="L49" s="55" t="s">
        <v>7</v>
      </c>
      <c r="M49" s="55" t="s">
        <v>7</v>
      </c>
      <c r="N49" s="55" t="s">
        <v>7</v>
      </c>
      <c r="O49" s="55" t="s">
        <v>7</v>
      </c>
      <c r="P49" s="55" t="s">
        <v>7</v>
      </c>
      <c r="Q49" s="55" t="s">
        <v>75</v>
      </c>
      <c r="R49" s="55" t="s">
        <v>7</v>
      </c>
      <c r="S49" s="55" t="s">
        <v>7</v>
      </c>
      <c r="T49" s="55" t="s">
        <v>7</v>
      </c>
      <c r="U49" s="55" t="s">
        <v>7</v>
      </c>
      <c r="V49" s="55" t="s">
        <v>7</v>
      </c>
      <c r="W49" s="55" t="s">
        <v>75</v>
      </c>
      <c r="X49" s="55" t="s">
        <v>7</v>
      </c>
      <c r="Y49" s="55" t="s">
        <v>7</v>
      </c>
      <c r="Z49" s="55" t="s">
        <v>7</v>
      </c>
      <c r="AA49" s="25"/>
      <c r="AB49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</row>
    <row r="50" spans="1:153" s="26" customFormat="1">
      <c r="A50" s="25"/>
      <c r="B50" s="53">
        <v>44</v>
      </c>
      <c r="C50" s="53" t="s">
        <v>66</v>
      </c>
      <c r="D50" s="25"/>
      <c r="E50" s="54">
        <f t="shared" si="6"/>
        <v>24</v>
      </c>
      <c r="F50" s="27">
        <f t="shared" si="3"/>
        <v>0.29411764705882348</v>
      </c>
      <c r="G50" s="25"/>
      <c r="H50" s="62">
        <f t="shared" si="2"/>
        <v>2.9411764705882346</v>
      </c>
      <c r="I50" s="25"/>
      <c r="J50" s="55" t="s">
        <v>7</v>
      </c>
      <c r="K50" s="55" t="s">
        <v>7</v>
      </c>
      <c r="L50" s="55" t="s">
        <v>7</v>
      </c>
      <c r="M50" s="55" t="s">
        <v>7</v>
      </c>
      <c r="N50" s="55" t="s">
        <v>7</v>
      </c>
      <c r="O50" s="55" t="s">
        <v>75</v>
      </c>
      <c r="P50" s="55" t="s">
        <v>75</v>
      </c>
      <c r="Q50" s="55" t="s">
        <v>75</v>
      </c>
      <c r="R50" s="55" t="s">
        <v>75</v>
      </c>
      <c r="S50" s="55" t="s">
        <v>75</v>
      </c>
      <c r="T50" s="55" t="s">
        <v>75</v>
      </c>
      <c r="U50" s="55" t="s">
        <v>75</v>
      </c>
      <c r="V50" s="55" t="s">
        <v>75</v>
      </c>
      <c r="W50" s="55" t="s">
        <v>75</v>
      </c>
      <c r="X50" s="55" t="s">
        <v>75</v>
      </c>
      <c r="Y50" s="55" t="s">
        <v>75</v>
      </c>
      <c r="Z50" s="55" t="s">
        <v>75</v>
      </c>
      <c r="AA50" s="25"/>
      <c r="AB50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</row>
    <row r="51" spans="1:153" s="26" customFormat="1">
      <c r="A51" s="25"/>
      <c r="B51" s="53">
        <v>45</v>
      </c>
      <c r="C51" s="53" t="s">
        <v>67</v>
      </c>
      <c r="D51" s="25"/>
      <c r="E51" s="54">
        <f t="shared" si="6"/>
        <v>28</v>
      </c>
      <c r="F51" s="27">
        <f t="shared" si="3"/>
        <v>0.17647058823529416</v>
      </c>
      <c r="G51" s="25"/>
      <c r="H51" s="62">
        <f t="shared" si="2"/>
        <v>1.7647058823529416</v>
      </c>
      <c r="I51" s="25"/>
      <c r="J51" s="55" t="s">
        <v>7</v>
      </c>
      <c r="K51" s="55" t="s">
        <v>7</v>
      </c>
      <c r="L51" s="55" t="s">
        <v>7</v>
      </c>
      <c r="M51" s="55" t="s">
        <v>75</v>
      </c>
      <c r="N51" s="55" t="s">
        <v>75</v>
      </c>
      <c r="O51" s="55" t="s">
        <v>75</v>
      </c>
      <c r="P51" s="55" t="s">
        <v>75</v>
      </c>
      <c r="Q51" s="55" t="s">
        <v>75</v>
      </c>
      <c r="R51" s="55" t="s">
        <v>75</v>
      </c>
      <c r="S51" s="55" t="s">
        <v>75</v>
      </c>
      <c r="T51" s="55" t="s">
        <v>75</v>
      </c>
      <c r="U51" s="55" t="s">
        <v>75</v>
      </c>
      <c r="V51" s="55" t="s">
        <v>75</v>
      </c>
      <c r="W51" s="55" t="s">
        <v>75</v>
      </c>
      <c r="X51" s="55" t="s">
        <v>75</v>
      </c>
      <c r="Y51" s="55" t="s">
        <v>75</v>
      </c>
      <c r="Z51" s="55" t="s">
        <v>75</v>
      </c>
      <c r="AA51" s="25"/>
      <c r="AB51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</row>
    <row r="52" spans="1:153" s="26" customFormat="1">
      <c r="A52" s="25"/>
      <c r="B52" s="53">
        <v>46</v>
      </c>
      <c r="C52" s="53" t="s">
        <v>68</v>
      </c>
      <c r="D52" s="25"/>
      <c r="E52" s="54">
        <f t="shared" si="6"/>
        <v>14</v>
      </c>
      <c r="F52" s="27">
        <f t="shared" si="3"/>
        <v>0.58823529411764708</v>
      </c>
      <c r="G52" s="25"/>
      <c r="H52" s="62">
        <f t="shared" si="2"/>
        <v>5.882352941176471</v>
      </c>
      <c r="I52" s="25"/>
      <c r="J52" s="55" t="s">
        <v>7</v>
      </c>
      <c r="K52" s="55" t="s">
        <v>7</v>
      </c>
      <c r="L52" s="55" t="s">
        <v>7</v>
      </c>
      <c r="M52" s="55" t="s">
        <v>7</v>
      </c>
      <c r="N52" s="55" t="s">
        <v>7</v>
      </c>
      <c r="O52" s="55" t="s">
        <v>75</v>
      </c>
      <c r="P52" s="55" t="s">
        <v>7</v>
      </c>
      <c r="Q52" s="55" t="s">
        <v>75</v>
      </c>
      <c r="R52" s="55" t="s">
        <v>75</v>
      </c>
      <c r="S52" s="55" t="s">
        <v>7</v>
      </c>
      <c r="T52" s="55" t="s">
        <v>7</v>
      </c>
      <c r="U52" s="55" t="s">
        <v>7</v>
      </c>
      <c r="V52" s="55" t="s">
        <v>7</v>
      </c>
      <c r="W52" s="55" t="s">
        <v>75</v>
      </c>
      <c r="X52" s="55" t="s">
        <v>75</v>
      </c>
      <c r="Y52" s="55" t="s">
        <v>75</v>
      </c>
      <c r="Z52" s="55" t="s">
        <v>75</v>
      </c>
      <c r="AA52" s="25"/>
      <c r="AB52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</row>
    <row r="53" spans="1:153" s="26" customFormat="1">
      <c r="A53" s="25"/>
      <c r="B53" s="53">
        <v>47</v>
      </c>
      <c r="C53" s="53" t="s">
        <v>69</v>
      </c>
      <c r="D53" s="25"/>
      <c r="E53" s="54">
        <f t="shared" si="6"/>
        <v>14</v>
      </c>
      <c r="F53" s="27">
        <f t="shared" si="3"/>
        <v>0.58823529411764708</v>
      </c>
      <c r="G53" s="25"/>
      <c r="H53" s="62">
        <f t="shared" si="2"/>
        <v>5.882352941176471</v>
      </c>
      <c r="I53" s="25"/>
      <c r="J53" s="55" t="s">
        <v>7</v>
      </c>
      <c r="K53" s="55" t="s">
        <v>7</v>
      </c>
      <c r="L53" s="55" t="s">
        <v>7</v>
      </c>
      <c r="M53" s="55" t="s">
        <v>7</v>
      </c>
      <c r="N53" s="55" t="s">
        <v>7</v>
      </c>
      <c r="O53" s="55" t="s">
        <v>7</v>
      </c>
      <c r="P53" s="55" t="s">
        <v>7</v>
      </c>
      <c r="Q53" s="55" t="s">
        <v>7</v>
      </c>
      <c r="R53" s="55" t="s">
        <v>7</v>
      </c>
      <c r="S53" s="55" t="s">
        <v>7</v>
      </c>
      <c r="T53" s="55" t="s">
        <v>75</v>
      </c>
      <c r="U53" s="55" t="s">
        <v>75</v>
      </c>
      <c r="V53" s="55" t="s">
        <v>75</v>
      </c>
      <c r="W53" s="55" t="s">
        <v>75</v>
      </c>
      <c r="X53" s="55" t="s">
        <v>75</v>
      </c>
      <c r="Y53" s="55" t="s">
        <v>75</v>
      </c>
      <c r="Z53" s="55" t="s">
        <v>75</v>
      </c>
      <c r="AA53" s="25"/>
      <c r="AB53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</row>
    <row r="54" spans="1:153" s="26" customFormat="1">
      <c r="A54" s="25"/>
      <c r="B54" s="53">
        <v>48</v>
      </c>
      <c r="C54" s="53" t="s">
        <v>70</v>
      </c>
      <c r="D54" s="25"/>
      <c r="E54" s="54">
        <f t="shared" si="6"/>
        <v>8</v>
      </c>
      <c r="F54" s="27">
        <f t="shared" si="3"/>
        <v>0.76470588235294112</v>
      </c>
      <c r="G54" s="25"/>
      <c r="H54" s="62">
        <v>6</v>
      </c>
      <c r="I54" s="25"/>
      <c r="J54" s="55" t="s">
        <v>7</v>
      </c>
      <c r="K54" s="55" t="s">
        <v>7</v>
      </c>
      <c r="L54" s="55" t="s">
        <v>7</v>
      </c>
      <c r="M54" s="55" t="s">
        <v>7</v>
      </c>
      <c r="N54" s="55" t="s">
        <v>7</v>
      </c>
      <c r="O54" s="55" t="s">
        <v>7</v>
      </c>
      <c r="P54" s="55" t="s">
        <v>7</v>
      </c>
      <c r="Q54" s="55" t="s">
        <v>7</v>
      </c>
      <c r="R54" s="55" t="s">
        <v>7</v>
      </c>
      <c r="S54" s="55" t="s">
        <v>7</v>
      </c>
      <c r="T54" s="55" t="s">
        <v>7</v>
      </c>
      <c r="U54" s="55" t="s">
        <v>7</v>
      </c>
      <c r="V54" s="55" t="s">
        <v>7</v>
      </c>
      <c r="W54" s="55" t="s">
        <v>75</v>
      </c>
      <c r="X54" s="55" t="s">
        <v>75</v>
      </c>
      <c r="Y54" s="55" t="s">
        <v>75</v>
      </c>
      <c r="Z54" s="55" t="s">
        <v>75</v>
      </c>
      <c r="AA54" s="25"/>
      <c r="AB54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</row>
    <row r="55" spans="1:153" s="26" customFormat="1">
      <c r="A55" s="25"/>
      <c r="B55" s="53">
        <v>49</v>
      </c>
      <c r="C55" s="53" t="s">
        <v>71</v>
      </c>
      <c r="D55" s="25"/>
      <c r="E55" s="54">
        <f t="shared" si="6"/>
        <v>4</v>
      </c>
      <c r="F55" s="27">
        <f t="shared" si="3"/>
        <v>0.88235294117647056</v>
      </c>
      <c r="G55" s="25"/>
      <c r="H55" s="62">
        <f t="shared" si="2"/>
        <v>8.8235294117647065</v>
      </c>
      <c r="I55" s="25"/>
      <c r="J55" s="55" t="s">
        <v>75</v>
      </c>
      <c r="K55" s="55" t="s">
        <v>7</v>
      </c>
      <c r="L55" s="55" t="s">
        <v>7</v>
      </c>
      <c r="M55" s="55" t="s">
        <v>75</v>
      </c>
      <c r="N55" s="55" t="s">
        <v>7</v>
      </c>
      <c r="O55" s="55" t="s">
        <v>7</v>
      </c>
      <c r="P55" s="55" t="s">
        <v>7</v>
      </c>
      <c r="Q55" s="55" t="s">
        <v>7</v>
      </c>
      <c r="R55" s="55" t="s">
        <v>7</v>
      </c>
      <c r="S55" s="55" t="s">
        <v>7</v>
      </c>
      <c r="T55" s="55" t="s">
        <v>7</v>
      </c>
      <c r="U55" s="55" t="s">
        <v>7</v>
      </c>
      <c r="V55" s="55" t="s">
        <v>7</v>
      </c>
      <c r="W55" s="55" t="s">
        <v>7</v>
      </c>
      <c r="X55" s="55" t="s">
        <v>7</v>
      </c>
      <c r="Y55" s="55" t="s">
        <v>7</v>
      </c>
      <c r="Z55" s="55" t="s">
        <v>7</v>
      </c>
      <c r="AA55" s="25"/>
      <c r="AB5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</row>
    <row r="56" spans="1:153" s="26" customFormat="1">
      <c r="A56" s="25"/>
      <c r="B56" s="53">
        <v>50</v>
      </c>
      <c r="C56" s="53" t="s">
        <v>72</v>
      </c>
      <c r="D56" s="25"/>
      <c r="E56" s="54">
        <f t="shared" si="6"/>
        <v>2</v>
      </c>
      <c r="F56" s="27">
        <f t="shared" si="3"/>
        <v>0.94117647058823528</v>
      </c>
      <c r="G56" s="25"/>
      <c r="H56" s="62">
        <f t="shared" si="2"/>
        <v>9.4117647058823533</v>
      </c>
      <c r="I56" s="25"/>
      <c r="J56" s="55" t="s">
        <v>7</v>
      </c>
      <c r="K56" s="55" t="s">
        <v>7</v>
      </c>
      <c r="L56" s="55" t="s">
        <v>75</v>
      </c>
      <c r="M56" s="55" t="s">
        <v>7</v>
      </c>
      <c r="N56" s="55" t="s">
        <v>7</v>
      </c>
      <c r="O56" s="55" t="s">
        <v>7</v>
      </c>
      <c r="P56" s="55" t="s">
        <v>7</v>
      </c>
      <c r="Q56" s="55" t="s">
        <v>7</v>
      </c>
      <c r="R56" s="55" t="s">
        <v>7</v>
      </c>
      <c r="S56" s="55" t="s">
        <v>7</v>
      </c>
      <c r="T56" s="55" t="s">
        <v>7</v>
      </c>
      <c r="U56" s="55" t="s">
        <v>7</v>
      </c>
      <c r="V56" s="55" t="s">
        <v>7</v>
      </c>
      <c r="W56" s="55" t="s">
        <v>7</v>
      </c>
      <c r="X56" s="55" t="s">
        <v>7</v>
      </c>
      <c r="Y56" s="55" t="s">
        <v>7</v>
      </c>
      <c r="Z56" s="55" t="s">
        <v>7</v>
      </c>
      <c r="AA56" s="25"/>
      <c r="AB5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</row>
    <row r="57" spans="1:153">
      <c r="B57" s="7"/>
      <c r="C57" s="7"/>
      <c r="D57" s="7"/>
      <c r="E57" s="7"/>
      <c r="F57" s="7"/>
      <c r="G57" s="7"/>
      <c r="H57" s="7"/>
      <c r="I57" s="7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EW57" s="2"/>
    </row>
    <row r="58" spans="1:153">
      <c r="B58" s="9" t="s">
        <v>8</v>
      </c>
      <c r="C58" s="9"/>
      <c r="D58" s="7"/>
      <c r="E58" s="7"/>
      <c r="F58" s="7"/>
      <c r="G58" s="7"/>
      <c r="H58" s="7"/>
      <c r="I58" s="7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EW58" s="2"/>
    </row>
    <row r="59" spans="1:153">
      <c r="B59" s="55" t="s">
        <v>7</v>
      </c>
      <c r="C59" s="7" t="s">
        <v>76</v>
      </c>
      <c r="D59" s="7"/>
      <c r="E59" s="7"/>
      <c r="F59" s="7"/>
      <c r="G59" s="7"/>
      <c r="H59" s="7"/>
      <c r="I59" s="7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EW59" s="2"/>
    </row>
    <row r="60" spans="1:153">
      <c r="B60" s="55" t="s">
        <v>6</v>
      </c>
      <c r="C60" s="7" t="s">
        <v>17</v>
      </c>
      <c r="D60" s="7"/>
      <c r="E60" s="7"/>
      <c r="F60" s="7"/>
      <c r="G60" s="7"/>
      <c r="H60" s="7"/>
      <c r="I60" s="7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EW60" s="2"/>
    </row>
    <row r="61" spans="1:153">
      <c r="B61" s="55" t="s">
        <v>75</v>
      </c>
      <c r="C61" s="7" t="s">
        <v>79</v>
      </c>
      <c r="D61" s="7"/>
      <c r="E61" s="7"/>
      <c r="F61" s="7"/>
      <c r="G61" s="7"/>
      <c r="H61" s="7"/>
      <c r="I61" s="7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EW61" s="2"/>
    </row>
    <row r="62" spans="1:153">
      <c r="B62" s="55" t="s">
        <v>77</v>
      </c>
      <c r="C62" s="7" t="s">
        <v>78</v>
      </c>
      <c r="D62" s="7"/>
      <c r="E62" s="7"/>
      <c r="F62" s="7"/>
      <c r="G62" s="7"/>
      <c r="H62" s="7"/>
      <c r="I62" s="7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EW62" s="2"/>
    </row>
    <row r="63" spans="1:153">
      <c r="B63" s="55" t="s">
        <v>24</v>
      </c>
      <c r="C63" s="7" t="s">
        <v>9</v>
      </c>
      <c r="D63" s="7"/>
      <c r="E63" s="7"/>
      <c r="F63" s="7"/>
      <c r="G63" s="7"/>
      <c r="H63" s="7"/>
      <c r="I63" s="7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EW63" s="2"/>
    </row>
    <row r="64" spans="1:153">
      <c r="B64" s="7"/>
      <c r="C64" s="7"/>
      <c r="D64" s="7"/>
      <c r="E64" s="7"/>
      <c r="F64" s="7"/>
      <c r="G64" s="7"/>
      <c r="H64" s="7"/>
      <c r="I64" s="7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EW64" s="2"/>
    </row>
    <row r="65" spans="2:153" hidden="1">
      <c r="B65" s="7"/>
      <c r="C65" s="7"/>
      <c r="D65" s="7"/>
      <c r="E65" s="7"/>
      <c r="F65" s="7"/>
      <c r="G65" s="7"/>
      <c r="H65" s="7"/>
      <c r="I65" s="7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EW65" s="2"/>
    </row>
    <row r="66" spans="2:153" hidden="1">
      <c r="B66" s="7"/>
      <c r="C66" s="7"/>
      <c r="D66" s="7"/>
      <c r="E66" s="7"/>
      <c r="F66" s="7"/>
      <c r="G66" s="7"/>
      <c r="H66" s="7"/>
      <c r="I66" s="7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EW66" s="2"/>
    </row>
    <row r="67" spans="2:153" hidden="1"/>
  </sheetData>
  <sheetProtection password="E3F3" sheet="1" objects="1" scenarios="1"/>
  <autoFilter ref="B5:C56"/>
  <mergeCells count="1">
    <mergeCell ref="B4:C4"/>
  </mergeCells>
  <phoneticPr fontId="17" type="noConversion"/>
  <conditionalFormatting sqref="F7:F9 F11:F16">
    <cfRule type="cellIs" dxfId="23" priority="830" stopIfTrue="1" operator="lessThan">
      <formula>0.75</formula>
    </cfRule>
  </conditionalFormatting>
  <conditionalFormatting sqref="F8">
    <cfRule type="cellIs" dxfId="22" priority="730" stopIfTrue="1" operator="lessThan">
      <formula>0.75</formula>
    </cfRule>
  </conditionalFormatting>
  <conditionalFormatting sqref="F11">
    <cfRule type="cellIs" dxfId="21" priority="374" stopIfTrue="1" operator="lessThan">
      <formula>0.75</formula>
    </cfRule>
  </conditionalFormatting>
  <conditionalFormatting sqref="F15:F16 F18:F56">
    <cfRule type="cellIs" dxfId="20" priority="23" stopIfTrue="1" operator="lessThan">
      <formula>0.75</formula>
    </cfRule>
  </conditionalFormatting>
  <conditionalFormatting sqref="F12">
    <cfRule type="cellIs" dxfId="19" priority="21" stopIfTrue="1" operator="lessThan">
      <formula>0.75</formula>
    </cfRule>
  </conditionalFormatting>
  <conditionalFormatting sqref="F17">
    <cfRule type="cellIs" dxfId="18" priority="17" stopIfTrue="1" operator="lessThan">
      <formula>0.75</formula>
    </cfRule>
  </conditionalFormatting>
  <conditionalFormatting sqref="F11">
    <cfRule type="cellIs" dxfId="17" priority="20" stopIfTrue="1" operator="lessThan">
      <formula>0.75</formula>
    </cfRule>
  </conditionalFormatting>
  <conditionalFormatting sqref="F10">
    <cfRule type="cellIs" dxfId="16" priority="19" stopIfTrue="1" operator="lessThan">
      <formula>0.75</formula>
    </cfRule>
  </conditionalFormatting>
  <conditionalFormatting sqref="F17">
    <cfRule type="cellIs" dxfId="15" priority="18" stopIfTrue="1" operator="lessThan">
      <formula>0.75</formula>
    </cfRule>
  </conditionalFormatting>
  <conditionalFormatting sqref="J7:Z56">
    <cfRule type="cellIs" dxfId="14" priority="14" operator="equal">
      <formula>"b"</formula>
    </cfRule>
    <cfRule type="containsText" dxfId="13" priority="15" operator="containsText" text="j">
      <formula>NOT(ISERROR(SEARCH("j",J7)))</formula>
    </cfRule>
    <cfRule type="containsText" dxfId="12" priority="16" operator="containsText" text="a">
      <formula>NOT(ISERROR(SEARCH("a",J7)))</formula>
    </cfRule>
  </conditionalFormatting>
  <conditionalFormatting sqref="B59:B63">
    <cfRule type="cellIs" dxfId="11" priority="11" operator="equal">
      <formula>"b"</formula>
    </cfRule>
    <cfRule type="containsText" dxfId="10" priority="12" operator="containsText" text="j">
      <formula>NOT(ISERROR(SEARCH("j",B59)))</formula>
    </cfRule>
    <cfRule type="containsText" dxfId="9" priority="13" operator="containsText" text="a">
      <formula>NOT(ISERROR(SEARCH("a",B59)))</formula>
    </cfRule>
  </conditionalFormatting>
  <conditionalFormatting sqref="H7:H56">
    <cfRule type="cellIs" dxfId="8" priority="1" stopIfTrue="1" operator="lessThan">
      <formula>6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headerFooter>
    <oddFooter>Página &amp;P de &amp;N</oddFooter>
  </headerFooter>
  <rowBreaks count="1" manualBreakCount="1">
    <brk id="63" min="1" max="62" man="1"/>
  </rowBreaks>
  <ignoredErrors>
    <ignoredError sqref="V1:Z1 L1:O1 Q1:T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GS28"/>
  <sheetViews>
    <sheetView showGridLines="0" zoomScale="60" zoomScaleNormal="60" zoomScalePageLayoutView="60" workbookViewId="0"/>
  </sheetViews>
  <sheetFormatPr baseColWidth="10" defaultColWidth="11.5" defaultRowHeight="15" x14ac:dyDescent="0"/>
  <cols>
    <col min="1" max="1" width="2.6640625" style="1" customWidth="1"/>
    <col min="2" max="2" width="6.5" style="1" customWidth="1"/>
    <col min="3" max="3" width="71.83203125" style="1" bestFit="1" customWidth="1"/>
    <col min="4" max="4" width="1.6640625" style="45" customWidth="1"/>
    <col min="5" max="8" width="50.6640625" style="1" customWidth="1"/>
    <col min="9" max="9" width="11.5" style="1" customWidth="1"/>
    <col min="10" max="10" width="17.83203125" style="39" bestFit="1" customWidth="1"/>
    <col min="11" max="11" width="11.5" style="39" customWidth="1"/>
    <col min="12" max="12" width="11.5" style="28" customWidth="1"/>
    <col min="13" max="201" width="11.5" style="1" customWidth="1"/>
    <col min="202" max="16384" width="11.5" style="2"/>
  </cols>
  <sheetData>
    <row r="1" spans="1:201" ht="10.5" customHeight="1">
      <c r="A1" s="3"/>
    </row>
    <row r="2" spans="1:201" customFormat="1" ht="30" customHeight="1">
      <c r="A2" s="1"/>
      <c r="B2" s="44" t="str">
        <f>Frequencia!B2</f>
        <v>BCC501 – 2016/01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</row>
    <row r="3" spans="1:201" customFormat="1" ht="30" customHeight="1">
      <c r="A3" s="1"/>
      <c r="B3" s="51" t="s">
        <v>20</v>
      </c>
      <c r="C3" s="43"/>
      <c r="D3" s="43"/>
      <c r="E3" s="43"/>
      <c r="F3" s="43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</row>
    <row r="4" spans="1:201" ht="18">
      <c r="B4" s="4"/>
      <c r="C4" s="4"/>
      <c r="D4" s="46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</row>
    <row r="5" spans="1:201" ht="30" customHeight="1">
      <c r="B5" s="64" t="s">
        <v>1</v>
      </c>
      <c r="C5" s="64" t="s">
        <v>3</v>
      </c>
      <c r="D5" s="46"/>
      <c r="E5" s="65" t="s">
        <v>21</v>
      </c>
      <c r="F5" s="65"/>
      <c r="G5" s="65"/>
      <c r="H5" s="65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</row>
    <row r="6" spans="1:201" ht="30" customHeight="1">
      <c r="B6" s="64"/>
      <c r="C6" s="64"/>
      <c r="D6" s="13"/>
      <c r="E6" s="50"/>
      <c r="F6" s="50"/>
      <c r="G6" s="50"/>
      <c r="H6" s="50"/>
    </row>
    <row r="7" spans="1:201" ht="4.75" customHeight="1">
      <c r="B7" s="17"/>
      <c r="C7" s="17"/>
      <c r="D7" s="18"/>
    </row>
    <row r="8" spans="1:201" ht="39.75" customHeight="1">
      <c r="B8" s="22">
        <f>Frequencia!B7</f>
        <v>1</v>
      </c>
      <c r="C8" s="23" t="e">
        <f>Frequencia!#REF!</f>
        <v>#REF!</v>
      </c>
      <c r="D8" s="20"/>
      <c r="E8" s="21">
        <f t="shared" ref="E8:H23" si="0">$B8</f>
        <v>1</v>
      </c>
      <c r="F8" s="21">
        <f t="shared" si="0"/>
        <v>1</v>
      </c>
      <c r="G8" s="21">
        <f t="shared" si="0"/>
        <v>1</v>
      </c>
      <c r="H8" s="21">
        <f t="shared" si="0"/>
        <v>1</v>
      </c>
      <c r="J8" s="39" t="e">
        <f>#REF!</f>
        <v>#REF!</v>
      </c>
      <c r="K8" s="40" t="e">
        <f>#REF!</f>
        <v>#REF!</v>
      </c>
    </row>
    <row r="9" spans="1:201" ht="39.75" customHeight="1">
      <c r="B9" s="22">
        <f>Frequencia!B8</f>
        <v>2</v>
      </c>
      <c r="C9" s="23" t="e">
        <f>Frequencia!#REF!</f>
        <v>#REF!</v>
      </c>
      <c r="D9" s="20"/>
      <c r="E9" s="49">
        <f t="shared" si="0"/>
        <v>2</v>
      </c>
      <c r="F9" s="49">
        <f t="shared" si="0"/>
        <v>2</v>
      </c>
      <c r="G9" s="49">
        <f t="shared" si="0"/>
        <v>2</v>
      </c>
      <c r="H9" s="49">
        <f t="shared" si="0"/>
        <v>2</v>
      </c>
      <c r="J9" s="39" t="e">
        <f>#REF!</f>
        <v>#REF!</v>
      </c>
      <c r="K9" s="40" t="e">
        <f>#REF!</f>
        <v>#REF!</v>
      </c>
    </row>
    <row r="10" spans="1:201" ht="39.75" customHeight="1">
      <c r="B10" s="22">
        <f>Frequencia!B9</f>
        <v>3</v>
      </c>
      <c r="C10" s="23" t="e">
        <f>Frequencia!#REF!</f>
        <v>#REF!</v>
      </c>
      <c r="D10" s="20"/>
      <c r="E10" s="21">
        <f t="shared" si="0"/>
        <v>3</v>
      </c>
      <c r="F10" s="21">
        <f t="shared" si="0"/>
        <v>3</v>
      </c>
      <c r="G10" s="21">
        <f t="shared" si="0"/>
        <v>3</v>
      </c>
      <c r="H10" s="21">
        <f t="shared" si="0"/>
        <v>3</v>
      </c>
      <c r="J10" s="39" t="e">
        <f>#REF!</f>
        <v>#REF!</v>
      </c>
      <c r="K10" s="40" t="e">
        <f>#REF!</f>
        <v>#REF!</v>
      </c>
    </row>
    <row r="11" spans="1:201" ht="39.75" customHeight="1">
      <c r="B11" s="22">
        <f>Frequencia!B10</f>
        <v>4</v>
      </c>
      <c r="C11" s="23" t="e">
        <f>Frequencia!#REF!</f>
        <v>#REF!</v>
      </c>
      <c r="D11" s="20"/>
      <c r="E11" s="49">
        <f t="shared" si="0"/>
        <v>4</v>
      </c>
      <c r="F11" s="49">
        <f t="shared" si="0"/>
        <v>4</v>
      </c>
      <c r="G11" s="49">
        <f t="shared" si="0"/>
        <v>4</v>
      </c>
      <c r="H11" s="49">
        <f t="shared" si="0"/>
        <v>4</v>
      </c>
      <c r="J11" s="39" t="e">
        <f>#REF!</f>
        <v>#REF!</v>
      </c>
      <c r="K11" s="40" t="e">
        <f>#REF!</f>
        <v>#REF!</v>
      </c>
    </row>
    <row r="12" spans="1:201" ht="39.75" customHeight="1">
      <c r="B12" s="22">
        <f>Frequencia!B11</f>
        <v>5</v>
      </c>
      <c r="C12" s="23" t="e">
        <f>Frequencia!#REF!</f>
        <v>#REF!</v>
      </c>
      <c r="D12" s="20"/>
      <c r="E12" s="21">
        <f t="shared" si="0"/>
        <v>5</v>
      </c>
      <c r="F12" s="21">
        <f t="shared" si="0"/>
        <v>5</v>
      </c>
      <c r="G12" s="21">
        <f t="shared" si="0"/>
        <v>5</v>
      </c>
      <c r="H12" s="21">
        <f t="shared" si="0"/>
        <v>5</v>
      </c>
      <c r="J12" s="39" t="e">
        <f>#REF!</f>
        <v>#REF!</v>
      </c>
      <c r="K12" s="40" t="e">
        <f>#REF!</f>
        <v>#REF!</v>
      </c>
    </row>
    <row r="13" spans="1:201" ht="39.75" customHeight="1">
      <c r="B13" s="22">
        <f>Frequencia!B12</f>
        <v>6</v>
      </c>
      <c r="C13" s="23" t="e">
        <f>Frequencia!#REF!</f>
        <v>#REF!</v>
      </c>
      <c r="D13" s="20"/>
      <c r="E13" s="49">
        <f t="shared" si="0"/>
        <v>6</v>
      </c>
      <c r="F13" s="49">
        <f t="shared" si="0"/>
        <v>6</v>
      </c>
      <c r="G13" s="49">
        <f t="shared" si="0"/>
        <v>6</v>
      </c>
      <c r="H13" s="49">
        <f t="shared" si="0"/>
        <v>6</v>
      </c>
      <c r="J13" s="39" t="e">
        <f>#REF!</f>
        <v>#REF!</v>
      </c>
      <c r="K13" s="40" t="e">
        <f>#REF!</f>
        <v>#REF!</v>
      </c>
    </row>
    <row r="14" spans="1:201" ht="39.75" customHeight="1">
      <c r="B14" s="22">
        <f>Frequencia!B13</f>
        <v>7</v>
      </c>
      <c r="C14" s="23" t="e">
        <f>Frequencia!#REF!</f>
        <v>#REF!</v>
      </c>
      <c r="D14" s="20"/>
      <c r="E14" s="21">
        <f t="shared" si="0"/>
        <v>7</v>
      </c>
      <c r="F14" s="21">
        <f t="shared" si="0"/>
        <v>7</v>
      </c>
      <c r="G14" s="21">
        <f t="shared" si="0"/>
        <v>7</v>
      </c>
      <c r="H14" s="21">
        <f t="shared" si="0"/>
        <v>7</v>
      </c>
      <c r="J14" s="39" t="e">
        <f>#REF!</f>
        <v>#REF!</v>
      </c>
      <c r="K14" s="40" t="e">
        <f>#REF!</f>
        <v>#REF!</v>
      </c>
    </row>
    <row r="15" spans="1:201" ht="39.75" customHeight="1">
      <c r="B15" s="22">
        <f>Frequencia!B14</f>
        <v>8</v>
      </c>
      <c r="C15" s="23" t="e">
        <f>Frequencia!#REF!</f>
        <v>#REF!</v>
      </c>
      <c r="D15" s="20"/>
      <c r="E15" s="49">
        <f t="shared" si="0"/>
        <v>8</v>
      </c>
      <c r="F15" s="49">
        <f t="shared" si="0"/>
        <v>8</v>
      </c>
      <c r="G15" s="49">
        <f t="shared" si="0"/>
        <v>8</v>
      </c>
      <c r="H15" s="49">
        <f t="shared" si="0"/>
        <v>8</v>
      </c>
      <c r="J15" s="39" t="e">
        <f>#REF!</f>
        <v>#REF!</v>
      </c>
      <c r="K15" s="40" t="e">
        <f>#REF!</f>
        <v>#REF!</v>
      </c>
    </row>
    <row r="16" spans="1:201" s="1" customFormat="1" ht="39.75" customHeight="1">
      <c r="B16" s="22">
        <f>Frequencia!B15</f>
        <v>9</v>
      </c>
      <c r="C16" s="23" t="e">
        <f>Frequencia!#REF!</f>
        <v>#REF!</v>
      </c>
      <c r="D16" s="20"/>
      <c r="E16" s="21">
        <f t="shared" si="0"/>
        <v>9</v>
      </c>
      <c r="F16" s="21">
        <f t="shared" si="0"/>
        <v>9</v>
      </c>
      <c r="G16" s="21">
        <f t="shared" si="0"/>
        <v>9</v>
      </c>
      <c r="H16" s="21">
        <f t="shared" si="0"/>
        <v>9</v>
      </c>
      <c r="J16" s="39" t="e">
        <f>#REF!</f>
        <v>#REF!</v>
      </c>
      <c r="K16" s="40" t="e">
        <f>#REF!</f>
        <v>#REF!</v>
      </c>
      <c r="L16" s="28"/>
    </row>
    <row r="17" spans="2:12" s="1" customFormat="1" ht="39.75" customHeight="1">
      <c r="B17" s="22" t="e">
        <f>Frequencia!#REF!</f>
        <v>#REF!</v>
      </c>
      <c r="C17" s="23" t="e">
        <f>Frequencia!#REF!</f>
        <v>#REF!</v>
      </c>
      <c r="D17" s="20"/>
      <c r="E17" s="49" t="e">
        <f t="shared" si="0"/>
        <v>#REF!</v>
      </c>
      <c r="F17" s="49" t="e">
        <f t="shared" si="0"/>
        <v>#REF!</v>
      </c>
      <c r="G17" s="49" t="e">
        <f t="shared" si="0"/>
        <v>#REF!</v>
      </c>
      <c r="H17" s="49" t="e">
        <f t="shared" si="0"/>
        <v>#REF!</v>
      </c>
      <c r="J17" s="39" t="e">
        <f>#REF!</f>
        <v>#REF!</v>
      </c>
      <c r="K17" s="40" t="e">
        <f>#REF!</f>
        <v>#REF!</v>
      </c>
      <c r="L17" s="28"/>
    </row>
    <row r="18" spans="2:12" s="1" customFormat="1" ht="39.75" customHeight="1">
      <c r="B18" s="22" t="e">
        <f>Frequencia!#REF!</f>
        <v>#REF!</v>
      </c>
      <c r="C18" s="23" t="e">
        <f>Frequencia!#REF!</f>
        <v>#REF!</v>
      </c>
      <c r="D18" s="20"/>
      <c r="E18" s="21" t="e">
        <f t="shared" si="0"/>
        <v>#REF!</v>
      </c>
      <c r="F18" s="21" t="e">
        <f t="shared" si="0"/>
        <v>#REF!</v>
      </c>
      <c r="G18" s="21" t="e">
        <f t="shared" si="0"/>
        <v>#REF!</v>
      </c>
      <c r="H18" s="21" t="e">
        <f t="shared" si="0"/>
        <v>#REF!</v>
      </c>
      <c r="J18" s="39" t="e">
        <f>#REF!</f>
        <v>#REF!</v>
      </c>
      <c r="K18" s="40" t="e">
        <f>#REF!</f>
        <v>#REF!</v>
      </c>
      <c r="L18" s="28"/>
    </row>
    <row r="19" spans="2:12" s="1" customFormat="1" ht="39.75" customHeight="1">
      <c r="B19" s="22" t="e">
        <f>Frequencia!#REF!</f>
        <v>#REF!</v>
      </c>
      <c r="C19" s="23" t="e">
        <f>Frequencia!#REF!</f>
        <v>#REF!</v>
      </c>
      <c r="D19" s="20"/>
      <c r="E19" s="49" t="e">
        <f t="shared" si="0"/>
        <v>#REF!</v>
      </c>
      <c r="F19" s="49" t="e">
        <f t="shared" si="0"/>
        <v>#REF!</v>
      </c>
      <c r="G19" s="49" t="e">
        <f t="shared" si="0"/>
        <v>#REF!</v>
      </c>
      <c r="H19" s="49" t="e">
        <f t="shared" si="0"/>
        <v>#REF!</v>
      </c>
      <c r="J19" s="39" t="e">
        <f>#REF!</f>
        <v>#REF!</v>
      </c>
      <c r="K19" s="40" t="e">
        <f>#REF!</f>
        <v>#REF!</v>
      </c>
      <c r="L19" s="28"/>
    </row>
    <row r="20" spans="2:12" ht="39.75" customHeight="1">
      <c r="B20" s="22" t="e">
        <f>Frequencia!#REF!</f>
        <v>#REF!</v>
      </c>
      <c r="C20" s="23" t="e">
        <f>Frequencia!#REF!</f>
        <v>#REF!</v>
      </c>
      <c r="D20" s="20"/>
      <c r="E20" s="21" t="e">
        <f t="shared" si="0"/>
        <v>#REF!</v>
      </c>
      <c r="F20" s="21" t="e">
        <f t="shared" si="0"/>
        <v>#REF!</v>
      </c>
      <c r="G20" s="21" t="e">
        <f t="shared" si="0"/>
        <v>#REF!</v>
      </c>
      <c r="H20" s="21" t="e">
        <f t="shared" si="0"/>
        <v>#REF!</v>
      </c>
      <c r="J20" s="39" t="e">
        <f>#REF!</f>
        <v>#REF!</v>
      </c>
      <c r="K20" s="40" t="e">
        <f>#REF!</f>
        <v>#REF!</v>
      </c>
    </row>
    <row r="21" spans="2:12" ht="39.75" customHeight="1">
      <c r="B21" s="22" t="e">
        <f>Frequencia!#REF!</f>
        <v>#REF!</v>
      </c>
      <c r="C21" s="23" t="e">
        <f>Frequencia!#REF!</f>
        <v>#REF!</v>
      </c>
      <c r="D21" s="20"/>
      <c r="E21" s="49" t="e">
        <f t="shared" si="0"/>
        <v>#REF!</v>
      </c>
      <c r="F21" s="49" t="e">
        <f t="shared" si="0"/>
        <v>#REF!</v>
      </c>
      <c r="G21" s="49" t="e">
        <f t="shared" si="0"/>
        <v>#REF!</v>
      </c>
      <c r="H21" s="49" t="e">
        <f t="shared" si="0"/>
        <v>#REF!</v>
      </c>
      <c r="J21" s="39" t="e">
        <f>#REF!</f>
        <v>#REF!</v>
      </c>
      <c r="K21" s="40" t="e">
        <f>#REF!</f>
        <v>#REF!</v>
      </c>
    </row>
    <row r="22" spans="2:12" ht="39.75" customHeight="1">
      <c r="B22" s="22" t="e">
        <f>Frequencia!#REF!</f>
        <v>#REF!</v>
      </c>
      <c r="C22" s="23" t="e">
        <f>Frequencia!#REF!</f>
        <v>#REF!</v>
      </c>
      <c r="D22" s="20"/>
      <c r="E22" s="21" t="e">
        <f t="shared" si="0"/>
        <v>#REF!</v>
      </c>
      <c r="F22" s="21" t="e">
        <f t="shared" si="0"/>
        <v>#REF!</v>
      </c>
      <c r="G22" s="21" t="e">
        <f t="shared" si="0"/>
        <v>#REF!</v>
      </c>
      <c r="H22" s="21" t="e">
        <f t="shared" si="0"/>
        <v>#REF!</v>
      </c>
      <c r="J22" s="39" t="e">
        <f>#REF!</f>
        <v>#REF!</v>
      </c>
      <c r="K22" s="40" t="e">
        <f>#REF!</f>
        <v>#REF!</v>
      </c>
    </row>
    <row r="23" spans="2:12" ht="39.75" customHeight="1">
      <c r="B23" s="22" t="e">
        <f>Frequencia!#REF!</f>
        <v>#REF!</v>
      </c>
      <c r="C23" s="23" t="e">
        <f>Frequencia!#REF!</f>
        <v>#REF!</v>
      </c>
      <c r="D23" s="20"/>
      <c r="E23" s="49" t="e">
        <f t="shared" si="0"/>
        <v>#REF!</v>
      </c>
      <c r="F23" s="49" t="e">
        <f t="shared" si="0"/>
        <v>#REF!</v>
      </c>
      <c r="G23" s="49" t="e">
        <f t="shared" si="0"/>
        <v>#REF!</v>
      </c>
      <c r="H23" s="49" t="e">
        <f t="shared" si="0"/>
        <v>#REF!</v>
      </c>
      <c r="J23" s="39" t="e">
        <f>#REF!</f>
        <v>#REF!</v>
      </c>
      <c r="K23" s="40" t="e">
        <f>#REF!</f>
        <v>#REF!</v>
      </c>
    </row>
    <row r="24" spans="2:12" ht="39.75" customHeight="1">
      <c r="B24" s="22" t="e">
        <f>Frequencia!#REF!</f>
        <v>#REF!</v>
      </c>
      <c r="C24" s="23" t="e">
        <f>Frequencia!#REF!</f>
        <v>#REF!</v>
      </c>
      <c r="D24" s="20"/>
      <c r="E24" s="21" t="e">
        <f t="shared" ref="E24:H26" si="1">$B24</f>
        <v>#REF!</v>
      </c>
      <c r="F24" s="21" t="e">
        <f t="shared" si="1"/>
        <v>#REF!</v>
      </c>
      <c r="G24" s="21" t="e">
        <f t="shared" si="1"/>
        <v>#REF!</v>
      </c>
      <c r="H24" s="21" t="e">
        <f t="shared" si="1"/>
        <v>#REF!</v>
      </c>
      <c r="J24" s="39" t="e">
        <f>#REF!</f>
        <v>#REF!</v>
      </c>
      <c r="K24" s="40" t="e">
        <f>#REF!</f>
        <v>#REF!</v>
      </c>
    </row>
    <row r="25" spans="2:12" ht="39.75" customHeight="1">
      <c r="B25" s="22" t="e">
        <f>Frequencia!#REF!</f>
        <v>#REF!</v>
      </c>
      <c r="C25" s="23" t="e">
        <f>Frequencia!#REF!</f>
        <v>#REF!</v>
      </c>
      <c r="D25" s="20"/>
      <c r="E25" s="49" t="e">
        <f t="shared" si="1"/>
        <v>#REF!</v>
      </c>
      <c r="F25" s="49" t="e">
        <f t="shared" si="1"/>
        <v>#REF!</v>
      </c>
      <c r="G25" s="49" t="e">
        <f t="shared" si="1"/>
        <v>#REF!</v>
      </c>
      <c r="H25" s="49" t="e">
        <f t="shared" si="1"/>
        <v>#REF!</v>
      </c>
      <c r="J25" s="39" t="e">
        <f>#REF!</f>
        <v>#REF!</v>
      </c>
      <c r="K25" s="40" t="e">
        <f>#REF!</f>
        <v>#REF!</v>
      </c>
    </row>
    <row r="26" spans="2:12" ht="39.75" customHeight="1">
      <c r="B26" s="22" t="e">
        <f>Frequencia!#REF!</f>
        <v>#REF!</v>
      </c>
      <c r="C26" s="23" t="e">
        <f>Frequencia!#REF!</f>
        <v>#REF!</v>
      </c>
      <c r="D26" s="20"/>
      <c r="E26" s="21" t="e">
        <f t="shared" si="1"/>
        <v>#REF!</v>
      </c>
      <c r="F26" s="21" t="e">
        <f t="shared" si="1"/>
        <v>#REF!</v>
      </c>
      <c r="G26" s="21" t="e">
        <f t="shared" si="1"/>
        <v>#REF!</v>
      </c>
      <c r="H26" s="21" t="e">
        <f t="shared" si="1"/>
        <v>#REF!</v>
      </c>
      <c r="J26" s="39" t="e">
        <f>#REF!</f>
        <v>#REF!</v>
      </c>
      <c r="K26" s="40" t="e">
        <f>#REF!</f>
        <v>#REF!</v>
      </c>
    </row>
    <row r="28" spans="2:12">
      <c r="C28" s="24"/>
    </row>
  </sheetData>
  <sheetProtection selectLockedCells="1" selectUnlockedCells="1"/>
  <mergeCells count="3">
    <mergeCell ref="B5:B6"/>
    <mergeCell ref="C5:C6"/>
    <mergeCell ref="E5:H5"/>
  </mergeCells>
  <conditionalFormatting sqref="B8:H9 B11:H11 B16:H19 B26:H26">
    <cfRule type="expression" dxfId="7" priority="16" stopIfTrue="1">
      <formula>$J8="Exame especial"</formula>
    </cfRule>
  </conditionalFormatting>
  <conditionalFormatting sqref="B10:H10">
    <cfRule type="expression" dxfId="6" priority="15" stopIfTrue="1">
      <formula>$J10="Exame especial"</formula>
    </cfRule>
  </conditionalFormatting>
  <conditionalFormatting sqref="B12:H13 B15:H15">
    <cfRule type="expression" dxfId="5" priority="13" stopIfTrue="1">
      <formula>$J12="Exame especial"</formula>
    </cfRule>
  </conditionalFormatting>
  <conditionalFormatting sqref="B14:H14">
    <cfRule type="expression" dxfId="4" priority="12" stopIfTrue="1">
      <formula>$J14="Exame especial"</formula>
    </cfRule>
  </conditionalFormatting>
  <conditionalFormatting sqref="B20:H21">
    <cfRule type="expression" dxfId="3" priority="11" stopIfTrue="1">
      <formula>$J20="Exame especial"</formula>
    </cfRule>
  </conditionalFormatting>
  <conditionalFormatting sqref="B22:H23">
    <cfRule type="expression" dxfId="2" priority="10" stopIfTrue="1">
      <formula>$J22="Exame especial"</formula>
    </cfRule>
  </conditionalFormatting>
  <conditionalFormatting sqref="B24:H25">
    <cfRule type="expression" dxfId="1" priority="9" stopIfTrue="1">
      <formula>$J24="Exame especial"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GT28"/>
  <sheetViews>
    <sheetView showGridLines="0" zoomScale="60" zoomScaleNormal="60" zoomScalePageLayoutView="60" workbookViewId="0"/>
  </sheetViews>
  <sheetFormatPr baseColWidth="10" defaultColWidth="11.5" defaultRowHeight="15" x14ac:dyDescent="0"/>
  <cols>
    <col min="1" max="1" width="2.6640625" style="1" customWidth="1"/>
    <col min="2" max="2" width="4.33203125" style="1" customWidth="1"/>
    <col min="3" max="3" width="61.5" style="1" bestFit="1" customWidth="1"/>
    <col min="4" max="4" width="1.6640625" style="14" customWidth="1"/>
    <col min="5" max="8" width="20.6640625" style="1" customWidth="1"/>
    <col min="9" max="9" width="87.5" style="1" customWidth="1"/>
    <col min="10" max="10" width="11.5" style="1" customWidth="1"/>
    <col min="11" max="11" width="17.83203125" style="39" bestFit="1" customWidth="1"/>
    <col min="12" max="12" width="11.5" style="39" customWidth="1"/>
    <col min="13" max="13" width="11.5" style="28" customWidth="1"/>
    <col min="14" max="202" width="11.5" style="1" customWidth="1"/>
    <col min="203" max="16384" width="11.5" style="2"/>
  </cols>
  <sheetData>
    <row r="1" spans="1:202" ht="10.5" customHeight="1">
      <c r="A1" s="3"/>
    </row>
    <row r="2" spans="1:202" customFormat="1" ht="30" customHeight="1">
      <c r="A2" s="1"/>
      <c r="B2" s="32" t="str">
        <f>Frequencia!B2</f>
        <v>BCC501 – 2016/01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</row>
    <row r="3" spans="1:202" customFormat="1" ht="30" customHeight="1">
      <c r="A3" s="1"/>
      <c r="B3" s="33" t="s">
        <v>18</v>
      </c>
      <c r="C3" s="31"/>
      <c r="D3" s="31"/>
      <c r="E3" s="31"/>
      <c r="F3" s="31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</row>
    <row r="4" spans="1:202" ht="18">
      <c r="B4" s="4"/>
      <c r="C4" s="4"/>
      <c r="D4" s="15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</row>
    <row r="5" spans="1:202" ht="30" customHeight="1">
      <c r="B5" s="64" t="s">
        <v>1</v>
      </c>
      <c r="C5" s="64" t="s">
        <v>3</v>
      </c>
      <c r="D5" s="15"/>
      <c r="E5" s="65" t="s">
        <v>14</v>
      </c>
      <c r="F5" s="65"/>
      <c r="G5" s="65"/>
      <c r="H5" s="65"/>
      <c r="I5" s="66" t="s">
        <v>19</v>
      </c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</row>
    <row r="6" spans="1:202" ht="30" customHeight="1">
      <c r="B6" s="64"/>
      <c r="C6" s="64"/>
      <c r="D6" s="13"/>
      <c r="E6" s="16" t="s">
        <v>10</v>
      </c>
      <c r="F6" s="16" t="s">
        <v>11</v>
      </c>
      <c r="G6" s="16" t="s">
        <v>12</v>
      </c>
      <c r="H6" s="19" t="s">
        <v>13</v>
      </c>
      <c r="I6" s="67"/>
    </row>
    <row r="7" spans="1:202" ht="4.75" customHeight="1">
      <c r="B7" s="17"/>
      <c r="C7" s="17"/>
      <c r="D7" s="18"/>
    </row>
    <row r="8" spans="1:202" ht="39.75" customHeight="1">
      <c r="B8" s="22">
        <f>Frequencia!B7</f>
        <v>1</v>
      </c>
      <c r="C8" s="23" t="e">
        <f>Frequencia!#REF!</f>
        <v>#REF!</v>
      </c>
      <c r="D8" s="20"/>
      <c r="E8" s="21">
        <f t="shared" ref="E8:H17" si="0">$B8</f>
        <v>1</v>
      </c>
      <c r="F8" s="21">
        <f t="shared" si="0"/>
        <v>1</v>
      </c>
      <c r="G8" s="21">
        <f t="shared" si="0"/>
        <v>1</v>
      </c>
      <c r="H8" s="21">
        <f t="shared" si="0"/>
        <v>1</v>
      </c>
      <c r="I8" s="21">
        <f t="shared" ref="I8:I26" si="1">$B8</f>
        <v>1</v>
      </c>
      <c r="K8" s="39" t="e">
        <f>#REF!</f>
        <v>#REF!</v>
      </c>
      <c r="L8" s="40" t="e">
        <f>#REF!</f>
        <v>#REF!</v>
      </c>
    </row>
    <row r="9" spans="1:202" ht="39.75" customHeight="1">
      <c r="B9" s="22">
        <f>Frequencia!B8</f>
        <v>2</v>
      </c>
      <c r="C9" s="23" t="e">
        <f>Frequencia!#REF!</f>
        <v>#REF!</v>
      </c>
      <c r="D9" s="20"/>
      <c r="E9" s="49">
        <f t="shared" si="0"/>
        <v>2</v>
      </c>
      <c r="F9" s="49">
        <f t="shared" si="0"/>
        <v>2</v>
      </c>
      <c r="G9" s="49">
        <f t="shared" si="0"/>
        <v>2</v>
      </c>
      <c r="H9" s="49">
        <f t="shared" si="0"/>
        <v>2</v>
      </c>
      <c r="I9" s="49">
        <f t="shared" si="1"/>
        <v>2</v>
      </c>
      <c r="K9" s="39" t="e">
        <f>#REF!</f>
        <v>#REF!</v>
      </c>
      <c r="L9" s="40" t="e">
        <f>#REF!</f>
        <v>#REF!</v>
      </c>
    </row>
    <row r="10" spans="1:202" ht="39.75" customHeight="1">
      <c r="B10" s="22">
        <f>Frequencia!B9</f>
        <v>3</v>
      </c>
      <c r="C10" s="23" t="e">
        <f>Frequencia!#REF!</f>
        <v>#REF!</v>
      </c>
      <c r="D10" s="20"/>
      <c r="E10" s="21">
        <f t="shared" si="0"/>
        <v>3</v>
      </c>
      <c r="F10" s="21">
        <f t="shared" si="0"/>
        <v>3</v>
      </c>
      <c r="G10" s="21">
        <f t="shared" si="0"/>
        <v>3</v>
      </c>
      <c r="H10" s="21">
        <f t="shared" si="0"/>
        <v>3</v>
      </c>
      <c r="I10" s="21">
        <f t="shared" si="1"/>
        <v>3</v>
      </c>
      <c r="K10" s="39" t="e">
        <f>#REF!</f>
        <v>#REF!</v>
      </c>
      <c r="L10" s="40" t="e">
        <f>#REF!</f>
        <v>#REF!</v>
      </c>
    </row>
    <row r="11" spans="1:202" ht="39.75" customHeight="1">
      <c r="B11" s="22">
        <f>Frequencia!B10</f>
        <v>4</v>
      </c>
      <c r="C11" s="23" t="e">
        <f>Frequencia!#REF!</f>
        <v>#REF!</v>
      </c>
      <c r="D11" s="20"/>
      <c r="E11" s="49">
        <f t="shared" si="0"/>
        <v>4</v>
      </c>
      <c r="F11" s="49">
        <f t="shared" si="0"/>
        <v>4</v>
      </c>
      <c r="G11" s="49">
        <f t="shared" si="0"/>
        <v>4</v>
      </c>
      <c r="H11" s="49">
        <f t="shared" si="0"/>
        <v>4</v>
      </c>
      <c r="I11" s="49">
        <f t="shared" si="1"/>
        <v>4</v>
      </c>
      <c r="K11" s="39" t="e">
        <f>#REF!</f>
        <v>#REF!</v>
      </c>
      <c r="L11" s="40" t="e">
        <f>#REF!</f>
        <v>#REF!</v>
      </c>
    </row>
    <row r="12" spans="1:202" ht="39.75" customHeight="1">
      <c r="B12" s="22">
        <f>Frequencia!B11</f>
        <v>5</v>
      </c>
      <c r="C12" s="23" t="e">
        <f>Frequencia!#REF!</f>
        <v>#REF!</v>
      </c>
      <c r="D12" s="20"/>
      <c r="E12" s="21">
        <f t="shared" si="0"/>
        <v>5</v>
      </c>
      <c r="F12" s="21">
        <f t="shared" si="0"/>
        <v>5</v>
      </c>
      <c r="G12" s="21">
        <f t="shared" si="0"/>
        <v>5</v>
      </c>
      <c r="H12" s="21">
        <f t="shared" si="0"/>
        <v>5</v>
      </c>
      <c r="I12" s="21">
        <f t="shared" si="1"/>
        <v>5</v>
      </c>
      <c r="K12" s="39" t="e">
        <f>#REF!</f>
        <v>#REF!</v>
      </c>
      <c r="L12" s="40" t="e">
        <f>#REF!</f>
        <v>#REF!</v>
      </c>
    </row>
    <row r="13" spans="1:202" ht="39.75" customHeight="1">
      <c r="B13" s="22">
        <f>Frequencia!B12</f>
        <v>6</v>
      </c>
      <c r="C13" s="23" t="e">
        <f>Frequencia!#REF!</f>
        <v>#REF!</v>
      </c>
      <c r="D13" s="20"/>
      <c r="E13" s="21">
        <f t="shared" si="0"/>
        <v>6</v>
      </c>
      <c r="F13" s="21">
        <f t="shared" si="0"/>
        <v>6</v>
      </c>
      <c r="G13" s="21">
        <f t="shared" si="0"/>
        <v>6</v>
      </c>
      <c r="H13" s="21">
        <f t="shared" si="0"/>
        <v>6</v>
      </c>
      <c r="I13" s="21">
        <f t="shared" si="1"/>
        <v>6</v>
      </c>
      <c r="K13" s="39" t="e">
        <f>#REF!</f>
        <v>#REF!</v>
      </c>
      <c r="L13" s="40" t="e">
        <f>#REF!</f>
        <v>#REF!</v>
      </c>
    </row>
    <row r="14" spans="1:202" ht="39.75" customHeight="1">
      <c r="B14" s="22">
        <f>Frequencia!B13</f>
        <v>7</v>
      </c>
      <c r="C14" s="23" t="e">
        <f>Frequencia!#REF!</f>
        <v>#REF!</v>
      </c>
      <c r="D14" s="20"/>
      <c r="E14" s="21">
        <f t="shared" si="0"/>
        <v>7</v>
      </c>
      <c r="F14" s="21">
        <f t="shared" si="0"/>
        <v>7</v>
      </c>
      <c r="G14" s="21">
        <f t="shared" si="0"/>
        <v>7</v>
      </c>
      <c r="H14" s="21">
        <f t="shared" si="0"/>
        <v>7</v>
      </c>
      <c r="I14" s="21">
        <f t="shared" si="1"/>
        <v>7</v>
      </c>
      <c r="K14" s="39" t="e">
        <f>#REF!</f>
        <v>#REF!</v>
      </c>
      <c r="L14" s="40" t="e">
        <f>#REF!</f>
        <v>#REF!</v>
      </c>
    </row>
    <row r="15" spans="1:202" ht="39.75" customHeight="1">
      <c r="B15" s="22">
        <f>Frequencia!B14</f>
        <v>8</v>
      </c>
      <c r="C15" s="23" t="e">
        <f>Frequencia!#REF!</f>
        <v>#REF!</v>
      </c>
      <c r="D15" s="20"/>
      <c r="E15" s="49">
        <f t="shared" si="0"/>
        <v>8</v>
      </c>
      <c r="F15" s="49">
        <f t="shared" si="0"/>
        <v>8</v>
      </c>
      <c r="G15" s="49">
        <f t="shared" si="0"/>
        <v>8</v>
      </c>
      <c r="H15" s="49">
        <f t="shared" si="0"/>
        <v>8</v>
      </c>
      <c r="I15" s="49">
        <f t="shared" si="1"/>
        <v>8</v>
      </c>
      <c r="K15" s="39" t="e">
        <f>#REF!</f>
        <v>#REF!</v>
      </c>
      <c r="L15" s="40" t="e">
        <f>#REF!</f>
        <v>#REF!</v>
      </c>
    </row>
    <row r="16" spans="1:202" s="1" customFormat="1" ht="39.75" customHeight="1">
      <c r="B16" s="22">
        <f>Frequencia!B15</f>
        <v>9</v>
      </c>
      <c r="C16" s="23" t="e">
        <f>Frequencia!#REF!</f>
        <v>#REF!</v>
      </c>
      <c r="D16" s="20"/>
      <c r="E16" s="21">
        <f t="shared" si="0"/>
        <v>9</v>
      </c>
      <c r="F16" s="21">
        <f t="shared" si="0"/>
        <v>9</v>
      </c>
      <c r="G16" s="21">
        <f t="shared" si="0"/>
        <v>9</v>
      </c>
      <c r="H16" s="21">
        <f t="shared" si="0"/>
        <v>9</v>
      </c>
      <c r="I16" s="21">
        <f t="shared" si="1"/>
        <v>9</v>
      </c>
      <c r="K16" s="39" t="e">
        <f>#REF!</f>
        <v>#REF!</v>
      </c>
      <c r="L16" s="40" t="e">
        <f>#REF!</f>
        <v>#REF!</v>
      </c>
      <c r="M16" s="28"/>
    </row>
    <row r="17" spans="2:13" s="1" customFormat="1" ht="39.75" customHeight="1">
      <c r="B17" s="22" t="e">
        <f>Frequencia!#REF!</f>
        <v>#REF!</v>
      </c>
      <c r="C17" s="23" t="e">
        <f>Frequencia!#REF!</f>
        <v>#REF!</v>
      </c>
      <c r="D17" s="20"/>
      <c r="E17" s="49" t="e">
        <f t="shared" si="0"/>
        <v>#REF!</v>
      </c>
      <c r="F17" s="49" t="e">
        <f t="shared" si="0"/>
        <v>#REF!</v>
      </c>
      <c r="G17" s="49" t="e">
        <f t="shared" si="0"/>
        <v>#REF!</v>
      </c>
      <c r="H17" s="49" t="e">
        <f t="shared" si="0"/>
        <v>#REF!</v>
      </c>
      <c r="I17" s="49" t="e">
        <f t="shared" si="1"/>
        <v>#REF!</v>
      </c>
      <c r="K17" s="39" t="e">
        <f>#REF!</f>
        <v>#REF!</v>
      </c>
      <c r="L17" s="40" t="e">
        <f>#REF!</f>
        <v>#REF!</v>
      </c>
      <c r="M17" s="28"/>
    </row>
    <row r="18" spans="2:13" s="1" customFormat="1" ht="39.75" customHeight="1">
      <c r="B18" s="22" t="e">
        <f>Frequencia!#REF!</f>
        <v>#REF!</v>
      </c>
      <c r="C18" s="23" t="e">
        <f>Frequencia!#REF!</f>
        <v>#REF!</v>
      </c>
      <c r="D18" s="20"/>
      <c r="E18" s="21" t="e">
        <f t="shared" ref="E18:H26" si="2">$B18</f>
        <v>#REF!</v>
      </c>
      <c r="F18" s="21" t="e">
        <f t="shared" si="2"/>
        <v>#REF!</v>
      </c>
      <c r="G18" s="21" t="e">
        <f t="shared" si="2"/>
        <v>#REF!</v>
      </c>
      <c r="H18" s="21" t="e">
        <f t="shared" si="2"/>
        <v>#REF!</v>
      </c>
      <c r="I18" s="21" t="e">
        <f t="shared" si="1"/>
        <v>#REF!</v>
      </c>
      <c r="K18" s="39" t="e">
        <f>#REF!</f>
        <v>#REF!</v>
      </c>
      <c r="L18" s="40" t="e">
        <f>#REF!</f>
        <v>#REF!</v>
      </c>
      <c r="M18" s="28"/>
    </row>
    <row r="19" spans="2:13" s="1" customFormat="1" ht="39.75" customHeight="1">
      <c r="B19" s="22" t="e">
        <f>Frequencia!#REF!</f>
        <v>#REF!</v>
      </c>
      <c r="C19" s="23" t="e">
        <f>Frequencia!#REF!</f>
        <v>#REF!</v>
      </c>
      <c r="D19" s="20"/>
      <c r="E19" s="49" t="e">
        <f t="shared" si="2"/>
        <v>#REF!</v>
      </c>
      <c r="F19" s="49" t="e">
        <f t="shared" si="2"/>
        <v>#REF!</v>
      </c>
      <c r="G19" s="49" t="e">
        <f t="shared" si="2"/>
        <v>#REF!</v>
      </c>
      <c r="H19" s="49" t="e">
        <f t="shared" si="2"/>
        <v>#REF!</v>
      </c>
      <c r="I19" s="49" t="e">
        <f t="shared" si="1"/>
        <v>#REF!</v>
      </c>
      <c r="K19" s="39" t="e">
        <f>#REF!</f>
        <v>#REF!</v>
      </c>
      <c r="L19" s="40" t="e">
        <f>#REF!</f>
        <v>#REF!</v>
      </c>
      <c r="M19" s="28"/>
    </row>
    <row r="20" spans="2:13" s="1" customFormat="1" ht="39.75" customHeight="1">
      <c r="B20" s="22" t="e">
        <f>Frequencia!#REF!</f>
        <v>#REF!</v>
      </c>
      <c r="C20" s="23" t="e">
        <f>Frequencia!#REF!</f>
        <v>#REF!</v>
      </c>
      <c r="D20" s="20"/>
      <c r="E20" s="21" t="e">
        <f t="shared" si="2"/>
        <v>#REF!</v>
      </c>
      <c r="F20" s="21" t="e">
        <f t="shared" si="2"/>
        <v>#REF!</v>
      </c>
      <c r="G20" s="21" t="e">
        <f t="shared" si="2"/>
        <v>#REF!</v>
      </c>
      <c r="H20" s="21" t="e">
        <f t="shared" si="2"/>
        <v>#REF!</v>
      </c>
      <c r="I20" s="21" t="e">
        <f t="shared" si="1"/>
        <v>#REF!</v>
      </c>
      <c r="K20" s="39" t="e">
        <f>#REF!</f>
        <v>#REF!</v>
      </c>
      <c r="L20" s="40" t="e">
        <f>#REF!</f>
        <v>#REF!</v>
      </c>
      <c r="M20" s="28"/>
    </row>
    <row r="21" spans="2:13" s="1" customFormat="1" ht="39.75" customHeight="1">
      <c r="B21" s="22" t="e">
        <f>Frequencia!#REF!</f>
        <v>#REF!</v>
      </c>
      <c r="C21" s="23" t="e">
        <f>Frequencia!#REF!</f>
        <v>#REF!</v>
      </c>
      <c r="D21" s="20"/>
      <c r="E21" s="21" t="e">
        <f t="shared" si="2"/>
        <v>#REF!</v>
      </c>
      <c r="F21" s="21" t="e">
        <f t="shared" si="2"/>
        <v>#REF!</v>
      </c>
      <c r="G21" s="21" t="e">
        <f t="shared" si="2"/>
        <v>#REF!</v>
      </c>
      <c r="H21" s="21" t="e">
        <f t="shared" si="2"/>
        <v>#REF!</v>
      </c>
      <c r="I21" s="21" t="e">
        <f t="shared" si="1"/>
        <v>#REF!</v>
      </c>
      <c r="K21" s="39" t="e">
        <f>#REF!</f>
        <v>#REF!</v>
      </c>
      <c r="L21" s="40" t="e">
        <f>#REF!</f>
        <v>#REF!</v>
      </c>
      <c r="M21" s="28"/>
    </row>
    <row r="22" spans="2:13" s="1" customFormat="1" ht="39.75" customHeight="1">
      <c r="B22" s="22" t="e">
        <f>Frequencia!#REF!</f>
        <v>#REF!</v>
      </c>
      <c r="C22" s="23" t="e">
        <f>Frequencia!#REF!</f>
        <v>#REF!</v>
      </c>
      <c r="D22" s="20"/>
      <c r="E22" s="21" t="e">
        <f t="shared" si="2"/>
        <v>#REF!</v>
      </c>
      <c r="F22" s="21" t="e">
        <f t="shared" si="2"/>
        <v>#REF!</v>
      </c>
      <c r="G22" s="21" t="e">
        <f t="shared" si="2"/>
        <v>#REF!</v>
      </c>
      <c r="H22" s="21" t="e">
        <f t="shared" si="2"/>
        <v>#REF!</v>
      </c>
      <c r="I22" s="21" t="e">
        <f t="shared" si="1"/>
        <v>#REF!</v>
      </c>
      <c r="K22" s="39" t="e">
        <f>#REF!</f>
        <v>#REF!</v>
      </c>
      <c r="L22" s="40" t="e">
        <f>#REF!</f>
        <v>#REF!</v>
      </c>
      <c r="M22" s="28"/>
    </row>
    <row r="23" spans="2:13" s="1" customFormat="1" ht="39.75" customHeight="1">
      <c r="B23" s="22" t="e">
        <f>Frequencia!#REF!</f>
        <v>#REF!</v>
      </c>
      <c r="C23" s="23" t="e">
        <f>Frequencia!#REF!</f>
        <v>#REF!</v>
      </c>
      <c r="D23" s="20"/>
      <c r="E23" s="21" t="e">
        <f t="shared" si="2"/>
        <v>#REF!</v>
      </c>
      <c r="F23" s="21" t="e">
        <f t="shared" si="2"/>
        <v>#REF!</v>
      </c>
      <c r="G23" s="21" t="e">
        <f t="shared" si="2"/>
        <v>#REF!</v>
      </c>
      <c r="H23" s="21" t="e">
        <f t="shared" si="2"/>
        <v>#REF!</v>
      </c>
      <c r="I23" s="21" t="e">
        <f t="shared" si="1"/>
        <v>#REF!</v>
      </c>
      <c r="K23" s="39" t="e">
        <f>#REF!</f>
        <v>#REF!</v>
      </c>
      <c r="L23" s="40" t="e">
        <f>#REF!</f>
        <v>#REF!</v>
      </c>
      <c r="M23" s="28"/>
    </row>
    <row r="24" spans="2:13" s="1" customFormat="1" ht="39.75" customHeight="1">
      <c r="B24" s="22" t="e">
        <f>Frequencia!#REF!</f>
        <v>#REF!</v>
      </c>
      <c r="C24" s="23" t="e">
        <f>Frequencia!#REF!</f>
        <v>#REF!</v>
      </c>
      <c r="D24" s="20"/>
      <c r="E24" s="21" t="e">
        <f t="shared" si="2"/>
        <v>#REF!</v>
      </c>
      <c r="F24" s="21" t="e">
        <f t="shared" si="2"/>
        <v>#REF!</v>
      </c>
      <c r="G24" s="21" t="e">
        <f t="shared" si="2"/>
        <v>#REF!</v>
      </c>
      <c r="H24" s="21" t="e">
        <f t="shared" si="2"/>
        <v>#REF!</v>
      </c>
      <c r="I24" s="21" t="e">
        <f t="shared" si="1"/>
        <v>#REF!</v>
      </c>
      <c r="K24" s="39" t="e">
        <f>#REF!</f>
        <v>#REF!</v>
      </c>
      <c r="L24" s="40" t="e">
        <f>#REF!</f>
        <v>#REF!</v>
      </c>
      <c r="M24" s="28"/>
    </row>
    <row r="25" spans="2:13" s="1" customFormat="1" ht="39.75" customHeight="1">
      <c r="B25" s="22" t="e">
        <f>Frequencia!#REF!</f>
        <v>#REF!</v>
      </c>
      <c r="C25" s="23" t="e">
        <f>Frequencia!#REF!</f>
        <v>#REF!</v>
      </c>
      <c r="D25" s="20"/>
      <c r="E25" s="21" t="e">
        <f t="shared" si="2"/>
        <v>#REF!</v>
      </c>
      <c r="F25" s="21" t="e">
        <f t="shared" si="2"/>
        <v>#REF!</v>
      </c>
      <c r="G25" s="21" t="e">
        <f t="shared" si="2"/>
        <v>#REF!</v>
      </c>
      <c r="H25" s="21" t="e">
        <f t="shared" si="2"/>
        <v>#REF!</v>
      </c>
      <c r="I25" s="21" t="e">
        <f t="shared" si="1"/>
        <v>#REF!</v>
      </c>
      <c r="K25" s="39" t="e">
        <f>#REF!</f>
        <v>#REF!</v>
      </c>
      <c r="L25" s="40" t="e">
        <f>#REF!</f>
        <v>#REF!</v>
      </c>
      <c r="M25" s="28"/>
    </row>
    <row r="26" spans="2:13" s="1" customFormat="1" ht="39.75" customHeight="1">
      <c r="B26" s="22" t="e">
        <f>Frequencia!#REF!</f>
        <v>#REF!</v>
      </c>
      <c r="C26" s="23" t="e">
        <f>Frequencia!#REF!</f>
        <v>#REF!</v>
      </c>
      <c r="D26" s="20"/>
      <c r="E26" s="21" t="e">
        <f t="shared" si="2"/>
        <v>#REF!</v>
      </c>
      <c r="F26" s="21" t="e">
        <f t="shared" si="2"/>
        <v>#REF!</v>
      </c>
      <c r="G26" s="21" t="e">
        <f t="shared" si="2"/>
        <v>#REF!</v>
      </c>
      <c r="H26" s="21" t="e">
        <f t="shared" si="2"/>
        <v>#REF!</v>
      </c>
      <c r="I26" s="21" t="e">
        <f t="shared" si="1"/>
        <v>#REF!</v>
      </c>
      <c r="K26" s="39" t="e">
        <f>#REF!</f>
        <v>#REF!</v>
      </c>
      <c r="L26" s="40" t="e">
        <f>#REF!</f>
        <v>#REF!</v>
      </c>
      <c r="M26" s="28"/>
    </row>
    <row r="28" spans="2:13">
      <c r="C28" s="24" t="s">
        <v>15</v>
      </c>
    </row>
  </sheetData>
  <sheetProtection selectLockedCells="1" selectUnlockedCells="1"/>
  <mergeCells count="4">
    <mergeCell ref="B5:B6"/>
    <mergeCell ref="C5:C6"/>
    <mergeCell ref="I5:I6"/>
    <mergeCell ref="E5:H5"/>
  </mergeCells>
  <conditionalFormatting sqref="B8:I26">
    <cfRule type="expression" dxfId="0" priority="1" stopIfTrue="1">
      <formula>$K8="Exame especial"</formula>
    </cfRule>
  </conditionalFormatting>
  <printOptions horizontalCentered="1"/>
  <pageMargins left="0.39370078740157483" right="0.39370078740157483" top="0.39370078740157483" bottom="0.39370078740157483" header="0" footer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Frequencia</vt:lpstr>
      <vt:lpstr>Controle Frequencia</vt:lpstr>
      <vt:lpstr>Controle Frequencia (Exame)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DECOM</dc:creator>
  <cp:lastModifiedBy>Office</cp:lastModifiedBy>
  <cp:lastPrinted>2014-12-16T18:03:58Z</cp:lastPrinted>
  <dcterms:created xsi:type="dcterms:W3CDTF">2013-12-11T11:34:13Z</dcterms:created>
  <dcterms:modified xsi:type="dcterms:W3CDTF">2016-08-12T18:36:26Z</dcterms:modified>
</cp:coreProperties>
</file>